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drawings/drawing13.xml" ContentType="application/vnd.openxmlformats-officedocument.drawing+xml"/>
  <Override PartName="/xl/charts/chart1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4/Capitoli inviati/"/>
    </mc:Choice>
  </mc:AlternateContent>
  <xr:revisionPtr revIDLastSave="577" documentId="8_{A6BE94CF-01D0-4773-83B7-731ECF1B41E6}" xr6:coauthVersionLast="47" xr6:coauthVersionMax="47" xr10:uidLastSave="{D43FEF11-4E48-41B8-8A11-3712215BAB1B}"/>
  <bookViews>
    <workbookView xWindow="-110" yWindow="-110" windowWidth="19420" windowHeight="10300" tabRatio="596" xr2:uid="{00000000-000D-0000-FFFF-FFFF00000000}"/>
  </bookViews>
  <sheets>
    <sheet name="t1" sheetId="83" r:id="rId1"/>
    <sheet name="f1" sheetId="8" r:id="rId2"/>
    <sheet name="f2" sheetId="11" r:id="rId3"/>
    <sheet name="f3" sheetId="94" r:id="rId4"/>
    <sheet name="t2" sheetId="98" r:id="rId5"/>
    <sheet name="f4" sheetId="95" r:id="rId6"/>
    <sheet name="f5" sheetId="99" r:id="rId7"/>
    <sheet name="t3" sheetId="100" r:id="rId8"/>
    <sheet name="t4" sheetId="101" r:id="rId9"/>
    <sheet name="t5" sheetId="102" r:id="rId10"/>
    <sheet name="f6" sheetId="103" r:id="rId11"/>
    <sheet name="t6" sheetId="104" r:id="rId12"/>
    <sheet name="t7" sheetId="105" r:id="rId13"/>
    <sheet name="t8" sheetId="106" r:id="rId14"/>
    <sheet name="t9" sheetId="107" r:id="rId15"/>
    <sheet name="f7" sheetId="108" r:id="rId16"/>
    <sheet name="f8" sheetId="109" r:id="rId17"/>
    <sheet name="t10" sheetId="112" r:id="rId18"/>
    <sheet name="t11" sheetId="115" r:id="rId19"/>
    <sheet name="t12" sheetId="116" r:id="rId20"/>
    <sheet name="t13" sheetId="117" r:id="rId21"/>
    <sheet name="t14" sheetId="118" r:id="rId22"/>
    <sheet name="t15" sheetId="111" r:id="rId23"/>
    <sheet name="f9" sheetId="119" r:id="rId24"/>
    <sheet name="f10" sheetId="120" r:id="rId25"/>
    <sheet name="f11" sheetId="121" r:id="rId26"/>
    <sheet name="f12" sheetId="122" r:id="rId27"/>
    <sheet name="f13" sheetId="123" r:id="rId28"/>
  </sheets>
  <definedNames>
    <definedName name="__Anonymous_Sheet_DB__1" localSheetId="24">#REF!</definedName>
    <definedName name="__Anonymous_Sheet_DB__1" localSheetId="25">#REF!</definedName>
    <definedName name="__Anonymous_Sheet_DB__1" localSheetId="23">#REF!</definedName>
    <definedName name="__Anonymous_Sheet_DB__1" localSheetId="0">#REF!</definedName>
    <definedName name="__Anonymous_Sheet_DB__1">#REF!</definedName>
    <definedName name="__Anonymous_Sheet_DB__1_1" localSheetId="24">#REF!</definedName>
    <definedName name="__Anonymous_Sheet_DB__1_1" localSheetId="25">#REF!</definedName>
    <definedName name="__Anonymous_Sheet_DB__1_1" localSheetId="23">#REF!</definedName>
    <definedName name="__Anonymous_Sheet_DB__1_1" localSheetId="0">#REF!</definedName>
    <definedName name="__Anonymous_Sheet_DB__1_1">#REF!</definedName>
    <definedName name="__Anonymous_Sheet_DB__1_10" localSheetId="24">#REF!</definedName>
    <definedName name="__Anonymous_Sheet_DB__1_10" localSheetId="25">#REF!</definedName>
    <definedName name="__Anonymous_Sheet_DB__1_10" localSheetId="23">#REF!</definedName>
    <definedName name="__Anonymous_Sheet_DB__1_10" localSheetId="0">#REF!</definedName>
    <definedName name="__Anonymous_Sheet_DB__1_10">#REF!</definedName>
    <definedName name="__Anonymous_Sheet_DB__1_11" localSheetId="24">#REF!</definedName>
    <definedName name="__Anonymous_Sheet_DB__1_11" localSheetId="25">#REF!</definedName>
    <definedName name="__Anonymous_Sheet_DB__1_11" localSheetId="23">#REF!</definedName>
    <definedName name="__Anonymous_Sheet_DB__1_11" localSheetId="0">#REF!</definedName>
    <definedName name="__Anonymous_Sheet_DB__1_11">#REF!</definedName>
    <definedName name="__Anonymous_Sheet_DB__1_12" localSheetId="24">#REF!</definedName>
    <definedName name="__Anonymous_Sheet_DB__1_12" localSheetId="25">#REF!</definedName>
    <definedName name="__Anonymous_Sheet_DB__1_12" localSheetId="23">#REF!</definedName>
    <definedName name="__Anonymous_Sheet_DB__1_12" localSheetId="0">#REF!</definedName>
    <definedName name="__Anonymous_Sheet_DB__1_12">#REF!</definedName>
    <definedName name="__Anonymous_Sheet_DB__1_13" localSheetId="24">#REF!</definedName>
    <definedName name="__Anonymous_Sheet_DB__1_13" localSheetId="25">#REF!</definedName>
    <definedName name="__Anonymous_Sheet_DB__1_13" localSheetId="23">#REF!</definedName>
    <definedName name="__Anonymous_Sheet_DB__1_13" localSheetId="0">#REF!</definedName>
    <definedName name="__Anonymous_Sheet_DB__1_13">#REF!</definedName>
    <definedName name="__Anonymous_Sheet_DB__1_14" localSheetId="24">#REF!</definedName>
    <definedName name="__Anonymous_Sheet_DB__1_14" localSheetId="25">#REF!</definedName>
    <definedName name="__Anonymous_Sheet_DB__1_14" localSheetId="23">#REF!</definedName>
    <definedName name="__Anonymous_Sheet_DB__1_14" localSheetId="0">#REF!</definedName>
    <definedName name="__Anonymous_Sheet_DB__1_14">#REF!</definedName>
    <definedName name="__Anonymous_Sheet_DB__1_15" localSheetId="24">#REF!</definedName>
    <definedName name="__Anonymous_Sheet_DB__1_15" localSheetId="25">#REF!</definedName>
    <definedName name="__Anonymous_Sheet_DB__1_15" localSheetId="23">#REF!</definedName>
    <definedName name="__Anonymous_Sheet_DB__1_15" localSheetId="0">#REF!</definedName>
    <definedName name="__Anonymous_Sheet_DB__1_15">#REF!</definedName>
    <definedName name="__Anonymous_Sheet_DB__1_16" localSheetId="24">#REF!</definedName>
    <definedName name="__Anonymous_Sheet_DB__1_16" localSheetId="25">#REF!</definedName>
    <definedName name="__Anonymous_Sheet_DB__1_16" localSheetId="23">#REF!</definedName>
    <definedName name="__Anonymous_Sheet_DB__1_16" localSheetId="0">#REF!</definedName>
    <definedName name="__Anonymous_Sheet_DB__1_16">#REF!</definedName>
    <definedName name="__Anonymous_Sheet_DB__1_17" localSheetId="24">#REF!</definedName>
    <definedName name="__Anonymous_Sheet_DB__1_17" localSheetId="25">#REF!</definedName>
    <definedName name="__Anonymous_Sheet_DB__1_17" localSheetId="23">#REF!</definedName>
    <definedName name="__Anonymous_Sheet_DB__1_17" localSheetId="0">#REF!</definedName>
    <definedName name="__Anonymous_Sheet_DB__1_17">#REF!</definedName>
    <definedName name="__Anonymous_Sheet_DB__1_18" localSheetId="24">#REF!</definedName>
    <definedName name="__Anonymous_Sheet_DB__1_18" localSheetId="25">#REF!</definedName>
    <definedName name="__Anonymous_Sheet_DB__1_18" localSheetId="23">#REF!</definedName>
    <definedName name="__Anonymous_Sheet_DB__1_18" localSheetId="0">#REF!</definedName>
    <definedName name="__Anonymous_Sheet_DB__1_18">#REF!</definedName>
    <definedName name="__Anonymous_Sheet_DB__1_19" localSheetId="24">#REF!</definedName>
    <definedName name="__Anonymous_Sheet_DB__1_19" localSheetId="25">#REF!</definedName>
    <definedName name="__Anonymous_Sheet_DB__1_19" localSheetId="23">#REF!</definedName>
    <definedName name="__Anonymous_Sheet_DB__1_19" localSheetId="0">#REF!</definedName>
    <definedName name="__Anonymous_Sheet_DB__1_19">#REF!</definedName>
    <definedName name="__Anonymous_Sheet_DB__1_2" localSheetId="24">#REF!</definedName>
    <definedName name="__Anonymous_Sheet_DB__1_2" localSheetId="25">#REF!</definedName>
    <definedName name="__Anonymous_Sheet_DB__1_2" localSheetId="23">#REF!</definedName>
    <definedName name="__Anonymous_Sheet_DB__1_2" localSheetId="0">#REF!</definedName>
    <definedName name="__Anonymous_Sheet_DB__1_2">#REF!</definedName>
    <definedName name="__Anonymous_Sheet_DB__1_20" localSheetId="24">#REF!</definedName>
    <definedName name="__Anonymous_Sheet_DB__1_20" localSheetId="25">#REF!</definedName>
    <definedName name="__Anonymous_Sheet_DB__1_20" localSheetId="23">#REF!</definedName>
    <definedName name="__Anonymous_Sheet_DB__1_20" localSheetId="0">#REF!</definedName>
    <definedName name="__Anonymous_Sheet_DB__1_20">#REF!</definedName>
    <definedName name="__Anonymous_Sheet_DB__1_21" localSheetId="24">#REF!</definedName>
    <definedName name="__Anonymous_Sheet_DB__1_21" localSheetId="25">#REF!</definedName>
    <definedName name="__Anonymous_Sheet_DB__1_21" localSheetId="23">#REF!</definedName>
    <definedName name="__Anonymous_Sheet_DB__1_21" localSheetId="0">#REF!</definedName>
    <definedName name="__Anonymous_Sheet_DB__1_21">#REF!</definedName>
    <definedName name="__Anonymous_Sheet_DB__1_23" localSheetId="24">#REF!</definedName>
    <definedName name="__Anonymous_Sheet_DB__1_23" localSheetId="25">#REF!</definedName>
    <definedName name="__Anonymous_Sheet_DB__1_23" localSheetId="23">#REF!</definedName>
    <definedName name="__Anonymous_Sheet_DB__1_23" localSheetId="0">#REF!</definedName>
    <definedName name="__Anonymous_Sheet_DB__1_23">#REF!</definedName>
    <definedName name="__Anonymous_Sheet_DB__1_24" localSheetId="24">#REF!</definedName>
    <definedName name="__Anonymous_Sheet_DB__1_24" localSheetId="25">#REF!</definedName>
    <definedName name="__Anonymous_Sheet_DB__1_24" localSheetId="23">#REF!</definedName>
    <definedName name="__Anonymous_Sheet_DB__1_24" localSheetId="0">#REF!</definedName>
    <definedName name="__Anonymous_Sheet_DB__1_24">#REF!</definedName>
    <definedName name="__Anonymous_Sheet_DB__1_25" localSheetId="24">#REF!</definedName>
    <definedName name="__Anonymous_Sheet_DB__1_25" localSheetId="25">#REF!</definedName>
    <definedName name="__Anonymous_Sheet_DB__1_25" localSheetId="23">#REF!</definedName>
    <definedName name="__Anonymous_Sheet_DB__1_25" localSheetId="0">#REF!</definedName>
    <definedName name="__Anonymous_Sheet_DB__1_25">#REF!</definedName>
    <definedName name="__Anonymous_Sheet_DB__1_26" localSheetId="24">#REF!</definedName>
    <definedName name="__Anonymous_Sheet_DB__1_26" localSheetId="25">#REF!</definedName>
    <definedName name="__Anonymous_Sheet_DB__1_26" localSheetId="23">#REF!</definedName>
    <definedName name="__Anonymous_Sheet_DB__1_26" localSheetId="0">#REF!</definedName>
    <definedName name="__Anonymous_Sheet_DB__1_26">#REF!</definedName>
    <definedName name="__Anonymous_Sheet_DB__1_27" localSheetId="24">#REF!</definedName>
    <definedName name="__Anonymous_Sheet_DB__1_27" localSheetId="25">#REF!</definedName>
    <definedName name="__Anonymous_Sheet_DB__1_27" localSheetId="23">#REF!</definedName>
    <definedName name="__Anonymous_Sheet_DB__1_27" localSheetId="0">#REF!</definedName>
    <definedName name="__Anonymous_Sheet_DB__1_27">#REF!</definedName>
    <definedName name="__Anonymous_Sheet_DB__1_28" localSheetId="24">#REF!</definedName>
    <definedName name="__Anonymous_Sheet_DB__1_28" localSheetId="25">#REF!</definedName>
    <definedName name="__Anonymous_Sheet_DB__1_28" localSheetId="23">#REF!</definedName>
    <definedName name="__Anonymous_Sheet_DB__1_28" localSheetId="0">#REF!</definedName>
    <definedName name="__Anonymous_Sheet_DB__1_28">#REF!</definedName>
    <definedName name="__Anonymous_Sheet_DB__1_29" localSheetId="24">#REF!</definedName>
    <definedName name="__Anonymous_Sheet_DB__1_29" localSheetId="25">#REF!</definedName>
    <definedName name="__Anonymous_Sheet_DB__1_29" localSheetId="23">#REF!</definedName>
    <definedName name="__Anonymous_Sheet_DB__1_29" localSheetId="0">#REF!</definedName>
    <definedName name="__Anonymous_Sheet_DB__1_29">#REF!</definedName>
    <definedName name="__Anonymous_Sheet_DB__1_3" localSheetId="24">#REF!</definedName>
    <definedName name="__Anonymous_Sheet_DB__1_3" localSheetId="25">#REF!</definedName>
    <definedName name="__Anonymous_Sheet_DB__1_3" localSheetId="23">#REF!</definedName>
    <definedName name="__Anonymous_Sheet_DB__1_3" localSheetId="0">#REF!</definedName>
    <definedName name="__Anonymous_Sheet_DB__1_3">#REF!</definedName>
    <definedName name="__Anonymous_Sheet_DB__1_30" localSheetId="24">#REF!</definedName>
    <definedName name="__Anonymous_Sheet_DB__1_30" localSheetId="25">#REF!</definedName>
    <definedName name="__Anonymous_Sheet_DB__1_30" localSheetId="23">#REF!</definedName>
    <definedName name="__Anonymous_Sheet_DB__1_30" localSheetId="0">#REF!</definedName>
    <definedName name="__Anonymous_Sheet_DB__1_30">#REF!</definedName>
    <definedName name="__Anonymous_Sheet_DB__1_31" localSheetId="24">#REF!</definedName>
    <definedName name="__Anonymous_Sheet_DB__1_31" localSheetId="25">#REF!</definedName>
    <definedName name="__Anonymous_Sheet_DB__1_31" localSheetId="23">#REF!</definedName>
    <definedName name="__Anonymous_Sheet_DB__1_31" localSheetId="0">#REF!</definedName>
    <definedName name="__Anonymous_Sheet_DB__1_31">#REF!</definedName>
    <definedName name="__Anonymous_Sheet_DB__1_32" localSheetId="24">#REF!</definedName>
    <definedName name="__Anonymous_Sheet_DB__1_32" localSheetId="25">#REF!</definedName>
    <definedName name="__Anonymous_Sheet_DB__1_32" localSheetId="23">#REF!</definedName>
    <definedName name="__Anonymous_Sheet_DB__1_32" localSheetId="0">#REF!</definedName>
    <definedName name="__Anonymous_Sheet_DB__1_32">#REF!</definedName>
    <definedName name="__Anonymous_Sheet_DB__1_33" localSheetId="24">#REF!</definedName>
    <definedName name="__Anonymous_Sheet_DB__1_33" localSheetId="25">#REF!</definedName>
    <definedName name="__Anonymous_Sheet_DB__1_33" localSheetId="23">#REF!</definedName>
    <definedName name="__Anonymous_Sheet_DB__1_33" localSheetId="0">#REF!</definedName>
    <definedName name="__Anonymous_Sheet_DB__1_33">#REF!</definedName>
    <definedName name="__Anonymous_Sheet_DB__1_34" localSheetId="24">#REF!</definedName>
    <definedName name="__Anonymous_Sheet_DB__1_34" localSheetId="25">#REF!</definedName>
    <definedName name="__Anonymous_Sheet_DB__1_34" localSheetId="23">#REF!</definedName>
    <definedName name="__Anonymous_Sheet_DB__1_34" localSheetId="0">#REF!</definedName>
    <definedName name="__Anonymous_Sheet_DB__1_34">#REF!</definedName>
    <definedName name="__Anonymous_Sheet_DB__1_35" localSheetId="24">#REF!</definedName>
    <definedName name="__Anonymous_Sheet_DB__1_35" localSheetId="25">#REF!</definedName>
    <definedName name="__Anonymous_Sheet_DB__1_35" localSheetId="23">#REF!</definedName>
    <definedName name="__Anonymous_Sheet_DB__1_35" localSheetId="0">#REF!</definedName>
    <definedName name="__Anonymous_Sheet_DB__1_35">#REF!</definedName>
    <definedName name="__Anonymous_Sheet_DB__1_36" localSheetId="24">#REF!</definedName>
    <definedName name="__Anonymous_Sheet_DB__1_36" localSheetId="25">#REF!</definedName>
    <definedName name="__Anonymous_Sheet_DB__1_36" localSheetId="23">#REF!</definedName>
    <definedName name="__Anonymous_Sheet_DB__1_36" localSheetId="0">#REF!</definedName>
    <definedName name="__Anonymous_Sheet_DB__1_36">#REF!</definedName>
    <definedName name="__Anonymous_Sheet_DB__1_37" localSheetId="24">#REF!</definedName>
    <definedName name="__Anonymous_Sheet_DB__1_37" localSheetId="25">#REF!</definedName>
    <definedName name="__Anonymous_Sheet_DB__1_37" localSheetId="23">#REF!</definedName>
    <definedName name="__Anonymous_Sheet_DB__1_37" localSheetId="0">#REF!</definedName>
    <definedName name="__Anonymous_Sheet_DB__1_37">#REF!</definedName>
    <definedName name="__Anonymous_Sheet_DB__1_38" localSheetId="24">#REF!</definedName>
    <definedName name="__Anonymous_Sheet_DB__1_38" localSheetId="25">#REF!</definedName>
    <definedName name="__Anonymous_Sheet_DB__1_38" localSheetId="23">#REF!</definedName>
    <definedName name="__Anonymous_Sheet_DB__1_38" localSheetId="0">#REF!</definedName>
    <definedName name="__Anonymous_Sheet_DB__1_38">#REF!</definedName>
    <definedName name="__Anonymous_Sheet_DB__1_39" localSheetId="24">#REF!</definedName>
    <definedName name="__Anonymous_Sheet_DB__1_39" localSheetId="25">#REF!</definedName>
    <definedName name="__Anonymous_Sheet_DB__1_39" localSheetId="23">#REF!</definedName>
    <definedName name="__Anonymous_Sheet_DB__1_39" localSheetId="0">#REF!</definedName>
    <definedName name="__Anonymous_Sheet_DB__1_39">#REF!</definedName>
    <definedName name="__Anonymous_Sheet_DB__1_4" localSheetId="24">#REF!</definedName>
    <definedName name="__Anonymous_Sheet_DB__1_4" localSheetId="25">#REF!</definedName>
    <definedName name="__Anonymous_Sheet_DB__1_4" localSheetId="23">#REF!</definedName>
    <definedName name="__Anonymous_Sheet_DB__1_4" localSheetId="0">#REF!</definedName>
    <definedName name="__Anonymous_Sheet_DB__1_4">#REF!</definedName>
    <definedName name="__Anonymous_Sheet_DB__1_40" localSheetId="24">#REF!</definedName>
    <definedName name="__Anonymous_Sheet_DB__1_40" localSheetId="25">#REF!</definedName>
    <definedName name="__Anonymous_Sheet_DB__1_40" localSheetId="23">#REF!</definedName>
    <definedName name="__Anonymous_Sheet_DB__1_40" localSheetId="0">#REF!</definedName>
    <definedName name="__Anonymous_Sheet_DB__1_40">#REF!</definedName>
    <definedName name="__Anonymous_Sheet_DB__1_41" localSheetId="24">#REF!</definedName>
    <definedName name="__Anonymous_Sheet_DB__1_41" localSheetId="25">#REF!</definedName>
    <definedName name="__Anonymous_Sheet_DB__1_41" localSheetId="23">#REF!</definedName>
    <definedName name="__Anonymous_Sheet_DB__1_41" localSheetId="0">#REF!</definedName>
    <definedName name="__Anonymous_Sheet_DB__1_41">#REF!</definedName>
    <definedName name="__Anonymous_Sheet_DB__1_42" localSheetId="24">#REF!</definedName>
    <definedName name="__Anonymous_Sheet_DB__1_42" localSheetId="25">#REF!</definedName>
    <definedName name="__Anonymous_Sheet_DB__1_42" localSheetId="23">#REF!</definedName>
    <definedName name="__Anonymous_Sheet_DB__1_42" localSheetId="0">#REF!</definedName>
    <definedName name="__Anonymous_Sheet_DB__1_42">#REF!</definedName>
    <definedName name="__Anonymous_Sheet_DB__1_43" localSheetId="24">#REF!</definedName>
    <definedName name="__Anonymous_Sheet_DB__1_43" localSheetId="25">#REF!</definedName>
    <definedName name="__Anonymous_Sheet_DB__1_43" localSheetId="23">#REF!</definedName>
    <definedName name="__Anonymous_Sheet_DB__1_43" localSheetId="0">#REF!</definedName>
    <definedName name="__Anonymous_Sheet_DB__1_43">#REF!</definedName>
    <definedName name="__Anonymous_Sheet_DB__1_44" localSheetId="24">#REF!</definedName>
    <definedName name="__Anonymous_Sheet_DB__1_44" localSheetId="25">#REF!</definedName>
    <definedName name="__Anonymous_Sheet_DB__1_44" localSheetId="23">#REF!</definedName>
    <definedName name="__Anonymous_Sheet_DB__1_44" localSheetId="0">#REF!</definedName>
    <definedName name="__Anonymous_Sheet_DB__1_44">#REF!</definedName>
    <definedName name="__Anonymous_Sheet_DB__1_45" localSheetId="24">#REF!</definedName>
    <definedName name="__Anonymous_Sheet_DB__1_45" localSheetId="25">#REF!</definedName>
    <definedName name="__Anonymous_Sheet_DB__1_45" localSheetId="23">#REF!</definedName>
    <definedName name="__Anonymous_Sheet_DB__1_45" localSheetId="0">#REF!</definedName>
    <definedName name="__Anonymous_Sheet_DB__1_45">#REF!</definedName>
    <definedName name="__Anonymous_Sheet_DB__1_46" localSheetId="24">#REF!</definedName>
    <definedName name="__Anonymous_Sheet_DB__1_46" localSheetId="25">#REF!</definedName>
    <definedName name="__Anonymous_Sheet_DB__1_46" localSheetId="23">#REF!</definedName>
    <definedName name="__Anonymous_Sheet_DB__1_46" localSheetId="0">#REF!</definedName>
    <definedName name="__Anonymous_Sheet_DB__1_46">#REF!</definedName>
    <definedName name="__Anonymous_Sheet_DB__1_47" localSheetId="24">#REF!</definedName>
    <definedName name="__Anonymous_Sheet_DB__1_47" localSheetId="25">#REF!</definedName>
    <definedName name="__Anonymous_Sheet_DB__1_47" localSheetId="23">#REF!</definedName>
    <definedName name="__Anonymous_Sheet_DB__1_47" localSheetId="0">#REF!</definedName>
    <definedName name="__Anonymous_Sheet_DB__1_47">#REF!</definedName>
    <definedName name="__Anonymous_Sheet_DB__1_48" localSheetId="24">#REF!</definedName>
    <definedName name="__Anonymous_Sheet_DB__1_48" localSheetId="25">#REF!</definedName>
    <definedName name="__Anonymous_Sheet_DB__1_48" localSheetId="23">#REF!</definedName>
    <definedName name="__Anonymous_Sheet_DB__1_48" localSheetId="0">#REF!</definedName>
    <definedName name="__Anonymous_Sheet_DB__1_48">#REF!</definedName>
    <definedName name="__Anonymous_Sheet_DB__1_49" localSheetId="24">#REF!</definedName>
    <definedName name="__Anonymous_Sheet_DB__1_49" localSheetId="25">#REF!</definedName>
    <definedName name="__Anonymous_Sheet_DB__1_49" localSheetId="23">#REF!</definedName>
    <definedName name="__Anonymous_Sheet_DB__1_49" localSheetId="0">#REF!</definedName>
    <definedName name="__Anonymous_Sheet_DB__1_49">#REF!</definedName>
    <definedName name="__Anonymous_Sheet_DB__1_5" localSheetId="24">#REF!</definedName>
    <definedName name="__Anonymous_Sheet_DB__1_5" localSheetId="25">#REF!</definedName>
    <definedName name="__Anonymous_Sheet_DB__1_5" localSheetId="23">#REF!</definedName>
    <definedName name="__Anonymous_Sheet_DB__1_5" localSheetId="0">#REF!</definedName>
    <definedName name="__Anonymous_Sheet_DB__1_5">#REF!</definedName>
    <definedName name="__Anonymous_Sheet_DB__1_50" localSheetId="24">#REF!</definedName>
    <definedName name="__Anonymous_Sheet_DB__1_50" localSheetId="25">#REF!</definedName>
    <definedName name="__Anonymous_Sheet_DB__1_50" localSheetId="23">#REF!</definedName>
    <definedName name="__Anonymous_Sheet_DB__1_50" localSheetId="0">#REF!</definedName>
    <definedName name="__Anonymous_Sheet_DB__1_50">#REF!</definedName>
    <definedName name="__Anonymous_Sheet_DB__1_6" localSheetId="24">#REF!</definedName>
    <definedName name="__Anonymous_Sheet_DB__1_6" localSheetId="25">#REF!</definedName>
    <definedName name="__Anonymous_Sheet_DB__1_6" localSheetId="23">#REF!</definedName>
    <definedName name="__Anonymous_Sheet_DB__1_6" localSheetId="0">#REF!</definedName>
    <definedName name="__Anonymous_Sheet_DB__1_6">#REF!</definedName>
    <definedName name="__Anonymous_Sheet_DB__1_7" localSheetId="24">#REF!</definedName>
    <definedName name="__Anonymous_Sheet_DB__1_7" localSheetId="25">#REF!</definedName>
    <definedName name="__Anonymous_Sheet_DB__1_7" localSheetId="23">#REF!</definedName>
    <definedName name="__Anonymous_Sheet_DB__1_7" localSheetId="0">#REF!</definedName>
    <definedName name="__Anonymous_Sheet_DB__1_7">#REF!</definedName>
    <definedName name="__Anonymous_Sheet_DB__1_8" localSheetId="24">#REF!</definedName>
    <definedName name="__Anonymous_Sheet_DB__1_8" localSheetId="25">#REF!</definedName>
    <definedName name="__Anonymous_Sheet_DB__1_8" localSheetId="23">#REF!</definedName>
    <definedName name="__Anonymous_Sheet_DB__1_8" localSheetId="0">#REF!</definedName>
    <definedName name="__Anonymous_Sheet_DB__1_8">#REF!</definedName>
    <definedName name="__Anonymous_Sheet_DB__1_9" localSheetId="24">#REF!</definedName>
    <definedName name="__Anonymous_Sheet_DB__1_9" localSheetId="25">#REF!</definedName>
    <definedName name="__Anonymous_Sheet_DB__1_9" localSheetId="23">#REF!</definedName>
    <definedName name="__Anonymous_Sheet_DB__1_9" localSheetId="0">#REF!</definedName>
    <definedName name="__Anonymous_Sheet_DB__1_9">#REF!</definedName>
    <definedName name="__Anonymous_Sheet_DB__2" localSheetId="24">#REF!</definedName>
    <definedName name="__Anonymous_Sheet_DB__2" localSheetId="25">#REF!</definedName>
    <definedName name="__Anonymous_Sheet_DB__2" localSheetId="23">#REF!</definedName>
    <definedName name="__Anonymous_Sheet_DB__2" localSheetId="0">#REF!</definedName>
    <definedName name="__Anonymous_Sheet_DB__2">#REF!</definedName>
    <definedName name="__Anonymous_Sheet_DB__2_1" localSheetId="24">#REF!</definedName>
    <definedName name="__Anonymous_Sheet_DB__2_1" localSheetId="25">#REF!</definedName>
    <definedName name="__Anonymous_Sheet_DB__2_1" localSheetId="23">#REF!</definedName>
    <definedName name="__Anonymous_Sheet_DB__2_1" localSheetId="0">#REF!</definedName>
    <definedName name="__Anonymous_Sheet_DB__2_1">#REF!</definedName>
    <definedName name="_1Excel_BuiltIn__FilterDatabase_2_1_1_1" localSheetId="0">#REF!</definedName>
    <definedName name="_1Excel_BuiltIn__FilterDatabase_2_1_1_1">#REF!</definedName>
    <definedName name="_xlnm.Print_Area" localSheetId="1">'f1'!#REF!</definedName>
    <definedName name="_xlnm.Print_Area" localSheetId="26">'f12'!#REF!</definedName>
    <definedName name="_xlnm.Print_Area" localSheetId="27">'f13'!#REF!</definedName>
    <definedName name="_xlnm.Print_Area" localSheetId="2">'f2'!#REF!</definedName>
    <definedName name="_xlnm.Print_Area" localSheetId="0">'t1'!#REF!</definedName>
    <definedName name="e" localSheetId="24">#REF!</definedName>
    <definedName name="e" localSheetId="25">#REF!</definedName>
    <definedName name="e" localSheetId="23">#REF!</definedName>
    <definedName name="e" localSheetId="0">#REF!</definedName>
    <definedName name="e">#REF!</definedName>
    <definedName name="Excel_BuiltIn__FilterDatabase_1" localSheetId="24">#REF!</definedName>
    <definedName name="Excel_BuiltIn__FilterDatabase_1" localSheetId="25">#REF!</definedName>
    <definedName name="Excel_BuiltIn__FilterDatabase_1" localSheetId="23">#REF!</definedName>
    <definedName name="Excel_BuiltIn__FilterDatabase_1" localSheetId="0">#REF!</definedName>
    <definedName name="Excel_BuiltIn__FilterDatabase_1">#REF!</definedName>
    <definedName name="Excel_BuiltIn__FilterDatabase_1_1" localSheetId="24">#REF!</definedName>
    <definedName name="Excel_BuiltIn__FilterDatabase_1_1" localSheetId="25">#REF!</definedName>
    <definedName name="Excel_BuiltIn__FilterDatabase_1_1" localSheetId="23">#REF!</definedName>
    <definedName name="Excel_BuiltIn__FilterDatabase_1_1" localSheetId="0">#REF!</definedName>
    <definedName name="Excel_BuiltIn__FilterDatabase_1_1">#REF!</definedName>
    <definedName name="Excel_BuiltIn__FilterDatabase_1_1_1" localSheetId="24">#REF!</definedName>
    <definedName name="Excel_BuiltIn__FilterDatabase_1_1_1" localSheetId="25">#REF!</definedName>
    <definedName name="Excel_BuiltIn__FilterDatabase_1_1_1" localSheetId="23">#REF!</definedName>
    <definedName name="Excel_BuiltIn__FilterDatabase_1_1_1" localSheetId="0">#REF!</definedName>
    <definedName name="Excel_BuiltIn__FilterDatabase_1_1_1">#REF!</definedName>
    <definedName name="Excel_BuiltIn__FilterDatabase_2" localSheetId="24">#REF!</definedName>
    <definedName name="Excel_BuiltIn__FilterDatabase_2" localSheetId="25">#REF!</definedName>
    <definedName name="Excel_BuiltIn__FilterDatabase_2" localSheetId="23">#REF!</definedName>
    <definedName name="Excel_BuiltIn__FilterDatabase_2" localSheetId="0">#REF!</definedName>
    <definedName name="Excel_BuiltIn__FilterDatabase_2">#REF!</definedName>
    <definedName name="Excel_BuiltIn__FilterDatabase_2_1" localSheetId="24">#REF!</definedName>
    <definedName name="Excel_BuiltIn__FilterDatabase_2_1" localSheetId="25">#REF!</definedName>
    <definedName name="Excel_BuiltIn__FilterDatabase_2_1" localSheetId="23">#REF!</definedName>
    <definedName name="Excel_BuiltIn__FilterDatabase_2_1" localSheetId="0">#REF!</definedName>
    <definedName name="Excel_BuiltIn__FilterDatabase_2_1">#REF!</definedName>
    <definedName name="Excel_BuiltIn__FilterDatabase_2_1_1" localSheetId="24">#REF!</definedName>
    <definedName name="Excel_BuiltIn__FilterDatabase_2_1_1" localSheetId="25">#REF!</definedName>
    <definedName name="Excel_BuiltIn__FilterDatabase_2_1_1" localSheetId="23">#REF!</definedName>
    <definedName name="Excel_BuiltIn__FilterDatabase_2_1_1" localSheetId="0">#REF!</definedName>
    <definedName name="Excel_BuiltIn__FilterDatabase_2_1_1">#REF!</definedName>
    <definedName name="Excel_BuiltIn__FilterDatabase_2_1_1_1" localSheetId="24">#REF!</definedName>
    <definedName name="Excel_BuiltIn__FilterDatabase_2_1_1_1" localSheetId="25">#REF!</definedName>
    <definedName name="Excel_BuiltIn__FilterDatabase_2_1_1_1" localSheetId="23">#REF!</definedName>
    <definedName name="Excel_BuiltIn__FilterDatabase_2_1_1_1" localSheetId="0">#REF!</definedName>
    <definedName name="Excel_BuiltIn__FilterDatabase_2_1_1_1">#REF!</definedName>
    <definedName name="Excel_BuiltIn__FilterDatabase_2_1_1_1_1" localSheetId="24">#REF!</definedName>
    <definedName name="Excel_BuiltIn__FilterDatabase_2_1_1_1_1" localSheetId="25">#REF!</definedName>
    <definedName name="Excel_BuiltIn__FilterDatabase_2_1_1_1_1" localSheetId="23">#REF!</definedName>
    <definedName name="Excel_BuiltIn__FilterDatabase_2_1_1_1_1" localSheetId="0">#REF!</definedName>
    <definedName name="Excel_BuiltIn__FilterDatabase_2_1_1_1_1">#REF!</definedName>
    <definedName name="Excel_BuiltIn__FilterDatabase_2_1_1_1_1_1" localSheetId="24">#REF!</definedName>
    <definedName name="Excel_BuiltIn__FilterDatabase_2_1_1_1_1_1" localSheetId="25">#REF!</definedName>
    <definedName name="Excel_BuiltIn__FilterDatabase_2_1_1_1_1_1" localSheetId="23">#REF!</definedName>
    <definedName name="Excel_BuiltIn__FilterDatabase_2_1_1_1_1_1" localSheetId="0">#REF!</definedName>
    <definedName name="Excel_BuiltIn__FilterDatabase_2_1_1_1_1_1">#REF!</definedName>
    <definedName name="Excel_BuiltIn__FilterDatabase_2_1_1_1_1_1_1" localSheetId="24">#REF!</definedName>
    <definedName name="Excel_BuiltIn__FilterDatabase_2_1_1_1_1_1_1" localSheetId="25">#REF!</definedName>
    <definedName name="Excel_BuiltIn__FilterDatabase_2_1_1_1_1_1_1" localSheetId="23">#REF!</definedName>
    <definedName name="Excel_BuiltIn__FilterDatabase_2_1_1_1_1_1_1" localSheetId="0">#REF!</definedName>
    <definedName name="Excel_BuiltIn__FilterDatabase_2_1_1_1_1_1_1">#REF!</definedName>
    <definedName name="Excel_BuiltIn__FilterDatabase_2_1_1_1_1_1_1_1" localSheetId="24">#REF!</definedName>
    <definedName name="Excel_BuiltIn__FilterDatabase_2_1_1_1_1_1_1_1" localSheetId="25">#REF!</definedName>
    <definedName name="Excel_BuiltIn__FilterDatabase_2_1_1_1_1_1_1_1" localSheetId="23">#REF!</definedName>
    <definedName name="Excel_BuiltIn__FilterDatabase_2_1_1_1_1_1_1_1" localSheetId="0">#REF!</definedName>
    <definedName name="Excel_BuiltIn__FilterDatabase_2_1_1_1_1_1_1_1">#REF!</definedName>
    <definedName name="Excel_BuiltIn__FilterDatabase_2_1_1_1_1_1_1_1_1" localSheetId="24">#REF!</definedName>
    <definedName name="Excel_BuiltIn__FilterDatabase_2_1_1_1_1_1_1_1_1" localSheetId="25">#REF!</definedName>
    <definedName name="Excel_BuiltIn__FilterDatabase_2_1_1_1_1_1_1_1_1" localSheetId="23">#REF!</definedName>
    <definedName name="Excel_BuiltIn__FilterDatabase_2_1_1_1_1_1_1_1_1" localSheetId="0">#REF!</definedName>
    <definedName name="Excel_BuiltIn__FilterDatabase_2_1_1_1_1_1_1_1_1">#REF!</definedName>
    <definedName name="Excel_BuiltIn__FilterDatabase_2_1_1_1_1_1_1_1_1_1" localSheetId="24">#REF!</definedName>
    <definedName name="Excel_BuiltIn__FilterDatabase_2_1_1_1_1_1_1_1_1_1" localSheetId="25">#REF!</definedName>
    <definedName name="Excel_BuiltIn__FilterDatabase_2_1_1_1_1_1_1_1_1_1" localSheetId="23">#REF!</definedName>
    <definedName name="Excel_BuiltIn__FilterDatabase_2_1_1_1_1_1_1_1_1_1" localSheetId="0">#REF!</definedName>
    <definedName name="Excel_BuiltIn__FilterDatabase_2_1_1_1_1_1_1_1_1_1">#REF!</definedName>
    <definedName name="Excel_BuiltIn__FilterDatabase_2_1_1_1_1_1_1_1_1_1_1" localSheetId="24">#REF!</definedName>
    <definedName name="Excel_BuiltIn__FilterDatabase_2_1_1_1_1_1_1_1_1_1_1" localSheetId="25">#REF!</definedName>
    <definedName name="Excel_BuiltIn__FilterDatabase_2_1_1_1_1_1_1_1_1_1_1" localSheetId="23">#REF!</definedName>
    <definedName name="Excel_BuiltIn__FilterDatabase_2_1_1_1_1_1_1_1_1_1_1" localSheetId="0">#REF!</definedName>
    <definedName name="Excel_BuiltIn__FilterDatabase_2_1_1_1_1_1_1_1_1_1_1">#REF!</definedName>
    <definedName name="Excel_BuiltIn__FilterDatabase_2_1_1_1_1_1_1_1_1_1_1_1">"$#RIF!.$A$6:$AB$6"</definedName>
    <definedName name="Excel_BuiltIn__FilterDatabase_2_2" localSheetId="24">#REF!</definedName>
    <definedName name="Excel_BuiltIn__FilterDatabase_2_2" localSheetId="25">#REF!</definedName>
    <definedName name="Excel_BuiltIn__FilterDatabase_2_2" localSheetId="23">#REF!</definedName>
    <definedName name="Excel_BuiltIn__FilterDatabase_2_2" localSheetId="0">#REF!</definedName>
    <definedName name="Excel_BuiltIn__FilterDatabase_2_2">#REF!</definedName>
    <definedName name="Excel_BuiltIn__FilterDatabase_2_3" localSheetId="24">#REF!</definedName>
    <definedName name="Excel_BuiltIn__FilterDatabase_2_3" localSheetId="25">#REF!</definedName>
    <definedName name="Excel_BuiltIn__FilterDatabase_2_3" localSheetId="23">#REF!</definedName>
    <definedName name="Excel_BuiltIn__FilterDatabase_2_3" localSheetId="0">#REF!</definedName>
    <definedName name="Excel_BuiltIn__FilterDatabase_2_3">#REF!</definedName>
    <definedName name="Excel_BuiltIn__FilterDatabase_2_4" localSheetId="24">#REF!</definedName>
    <definedName name="Excel_BuiltIn__FilterDatabase_2_4" localSheetId="25">#REF!</definedName>
    <definedName name="Excel_BuiltIn__FilterDatabase_2_4" localSheetId="23">#REF!</definedName>
    <definedName name="Excel_BuiltIn__FilterDatabase_2_4" localSheetId="0">#REF!</definedName>
    <definedName name="Excel_BuiltIn__FilterDatabase_2_4">#REF!</definedName>
    <definedName name="Excel_BuiltIn__FilterDatabase_2_5" localSheetId="24">#REF!</definedName>
    <definedName name="Excel_BuiltIn__FilterDatabase_2_5" localSheetId="25">#REF!</definedName>
    <definedName name="Excel_BuiltIn__FilterDatabase_2_5" localSheetId="23">#REF!</definedName>
    <definedName name="Excel_BuiltIn__FilterDatabase_2_5" localSheetId="0">#REF!</definedName>
    <definedName name="Excel_BuiltIn__FilterDatabase_2_5">#REF!</definedName>
    <definedName name="Excel_BuiltIn__FilterDatabase_2_6">NA()</definedName>
    <definedName name="Excel_BuiltIn__FilterDatabase_2_6_6">"$#RIF!.$#RIF!$#RIF!:$#RIF!$#RIF!"</definedName>
    <definedName name="Excel_BuiltIn__FilterDatabase_3" localSheetId="24">#REF!</definedName>
    <definedName name="Excel_BuiltIn__FilterDatabase_3" localSheetId="25">#REF!</definedName>
    <definedName name="Excel_BuiltIn__FilterDatabase_3" localSheetId="23">#REF!</definedName>
    <definedName name="Excel_BuiltIn__FilterDatabase_3" localSheetId="0">#REF!</definedName>
    <definedName name="Excel_BuiltIn__FilterDatabase_3">#REF!</definedName>
    <definedName name="Excel_BuiltIn__FilterDatabase_3_1">"$#RIF!.$A$7:$O$112"</definedName>
    <definedName name="Excel_BuiltIn__FilterDatabase_3_1_1">"$#RIF!.$A$3:$O$54"</definedName>
    <definedName name="Excel_BuiltIn__FilterDatabase_3_2">"$#RIF!.$A$5:$AB$112"</definedName>
    <definedName name="Excel_BuiltIn__FilterDatabase_3_2_6" localSheetId="24">#REF!</definedName>
    <definedName name="Excel_BuiltIn__FilterDatabase_3_2_6" localSheetId="25">#REF!</definedName>
    <definedName name="Excel_BuiltIn__FilterDatabase_3_2_6" localSheetId="23">#REF!</definedName>
    <definedName name="Excel_BuiltIn__FilterDatabase_3_2_6" localSheetId="0">#REF!</definedName>
    <definedName name="Excel_BuiltIn__FilterDatabase_3_2_6">#REF!</definedName>
    <definedName name="Excel_BuiltIn__FilterDatabase_3_2_6_6">"$#RIF!.$A$6:$AB$112"</definedName>
    <definedName name="Excel_BuiltIn__FilterDatabase_4" localSheetId="24">#REF!</definedName>
    <definedName name="Excel_BuiltIn__FilterDatabase_4" localSheetId="25">#REF!</definedName>
    <definedName name="Excel_BuiltIn__FilterDatabase_4" localSheetId="23">#REF!</definedName>
    <definedName name="Excel_BuiltIn__FilterDatabase_4" localSheetId="0">#REF!</definedName>
    <definedName name="Excel_BuiltIn__FilterDatabase_4">#REF!</definedName>
    <definedName name="Excel_BuiltIn__FilterDatabase_6_1" localSheetId="24">#REF!</definedName>
    <definedName name="Excel_BuiltIn__FilterDatabase_6_1" localSheetId="25">#REF!</definedName>
    <definedName name="Excel_BuiltIn__FilterDatabase_6_1" localSheetId="23">#REF!</definedName>
    <definedName name="Excel_BuiltIn__FilterDatabase_6_1" localSheetId="0">#REF!</definedName>
    <definedName name="Excel_BuiltIn__FilterDatabase_6_1">#REF!</definedName>
    <definedName name="Excel_BuiltIn__FilterDatabase_6_1_6">"$#RIF!.$A$8:$L$112"</definedName>
    <definedName name="Excel_BuiltIn__FilterDatabase_6_6">"$#RIF!.$A$7:$AB$112"</definedName>
    <definedName name="Excel_BuiltIn_Print_Area_1_1" localSheetId="24">#REF!</definedName>
    <definedName name="Excel_BuiltIn_Print_Area_1_1" localSheetId="25">#REF!</definedName>
    <definedName name="Excel_BuiltIn_Print_Area_1_1" localSheetId="23">#REF!</definedName>
    <definedName name="Excel_BuiltIn_Print_Area_1_1" localSheetId="0">#REF!</definedName>
    <definedName name="Excel_BuiltIn_Print_Area_1_1">#REF!</definedName>
    <definedName name="Excel_BuiltIn_Print_Area_2" localSheetId="24">#REF!</definedName>
    <definedName name="Excel_BuiltIn_Print_Area_2" localSheetId="25">#REF!</definedName>
    <definedName name="Excel_BuiltIn_Print_Area_2" localSheetId="23">#REF!</definedName>
    <definedName name="Excel_BuiltIn_Print_Area_2" localSheetId="0">#REF!</definedName>
    <definedName name="Excel_BuiltIn_Print_Area_2">#REF!</definedName>
    <definedName name="Excel_BuiltIn_Print_Area_7">"$#RIF!.$C$8:$U$112"</definedName>
    <definedName name="Excel_BuiltIn_Print_Area_7_1">"$#RIF!.$C$8:$U$112"</definedName>
    <definedName name="Excel_BuiltIn_Print_Titles_1" localSheetId="24">#REF!</definedName>
    <definedName name="Excel_BuiltIn_Print_Titles_1" localSheetId="25">#REF!</definedName>
    <definedName name="Excel_BuiltIn_Print_Titles_1" localSheetId="23">#REF!</definedName>
    <definedName name="Excel_BuiltIn_Print_Titles_1" localSheetId="0">#REF!</definedName>
    <definedName name="Excel_BuiltIn_Print_Titles_1">#REF!</definedName>
    <definedName name="Excel_BuiltIn_Print_Titles_1_1" localSheetId="24">#REF!</definedName>
    <definedName name="Excel_BuiltIn_Print_Titles_1_1" localSheetId="25">#REF!</definedName>
    <definedName name="Excel_BuiltIn_Print_Titles_1_1" localSheetId="23">#REF!</definedName>
    <definedName name="Excel_BuiltIn_Print_Titles_1_1" localSheetId="0">#REF!</definedName>
    <definedName name="Excel_BuiltIn_Print_Titles_1_1">#REF!</definedName>
    <definedName name="Excel_BuiltIn_Print_Titles_1_1_1" localSheetId="24">#REF!</definedName>
    <definedName name="Excel_BuiltIn_Print_Titles_1_1_1" localSheetId="25">#REF!</definedName>
    <definedName name="Excel_BuiltIn_Print_Titles_1_1_1" localSheetId="23">#REF!</definedName>
    <definedName name="Excel_BuiltIn_Print_Titles_1_1_1" localSheetId="0">#REF!</definedName>
    <definedName name="Excel_BuiltIn_Print_Titles_1_1_1">#REF!</definedName>
    <definedName name="Excel_BuiltIn_Print_Titles_1_1_1_1" localSheetId="24">#REF!</definedName>
    <definedName name="Excel_BuiltIn_Print_Titles_1_1_1_1" localSheetId="25">#REF!</definedName>
    <definedName name="Excel_BuiltIn_Print_Titles_1_1_1_1" localSheetId="23">#REF!</definedName>
    <definedName name="Excel_BuiltIn_Print_Titles_1_1_1_1" localSheetId="0">#REF!</definedName>
    <definedName name="Excel_BuiltIn_Print_Titles_1_1_1_1">#REF!</definedName>
    <definedName name="Excel_BuiltIn_Print_Titles_1_1_1_1_1" localSheetId="24">#REF!</definedName>
    <definedName name="Excel_BuiltIn_Print_Titles_1_1_1_1_1" localSheetId="25">#REF!</definedName>
    <definedName name="Excel_BuiltIn_Print_Titles_1_1_1_1_1" localSheetId="23">#REF!</definedName>
    <definedName name="Excel_BuiltIn_Print_Titles_1_1_1_1_1" localSheetId="0">#REF!</definedName>
    <definedName name="Excel_BuiltIn_Print_Titles_1_1_1_1_1">#REF!</definedName>
    <definedName name="Excel_BuiltIn_Print_Titles_1_1_1_1_1_1" localSheetId="24">#REF!</definedName>
    <definedName name="Excel_BuiltIn_Print_Titles_1_1_1_1_1_1" localSheetId="25">#REF!</definedName>
    <definedName name="Excel_BuiltIn_Print_Titles_1_1_1_1_1_1" localSheetId="23">#REF!</definedName>
    <definedName name="Excel_BuiltIn_Print_Titles_1_1_1_1_1_1" localSheetId="0">#REF!</definedName>
    <definedName name="Excel_BuiltIn_Print_Titles_1_1_1_1_1_1">#REF!</definedName>
    <definedName name="Excel_BuiltIn_Print_Titles_1_1_1_1_1_1_1" localSheetId="24">#REF!</definedName>
    <definedName name="Excel_BuiltIn_Print_Titles_1_1_1_1_1_1_1" localSheetId="25">#REF!</definedName>
    <definedName name="Excel_BuiltIn_Print_Titles_1_1_1_1_1_1_1" localSheetId="23">#REF!</definedName>
    <definedName name="Excel_BuiltIn_Print_Titles_1_1_1_1_1_1_1" localSheetId="0">#REF!</definedName>
    <definedName name="Excel_BuiltIn_Print_Titles_1_1_1_1_1_1_1">#REF!</definedName>
    <definedName name="Excel_BuiltIn_Print_Titles_1_1_1_1_1_1_1_1" localSheetId="24">#REF!</definedName>
    <definedName name="Excel_BuiltIn_Print_Titles_1_1_1_1_1_1_1_1" localSheetId="25">#REF!</definedName>
    <definedName name="Excel_BuiltIn_Print_Titles_1_1_1_1_1_1_1_1" localSheetId="23">#REF!</definedName>
    <definedName name="Excel_BuiltIn_Print_Titles_1_1_1_1_1_1_1_1" localSheetId="0">#REF!</definedName>
    <definedName name="Excel_BuiltIn_Print_Titles_1_1_1_1_1_1_1_1">#REF!</definedName>
    <definedName name="Excel_BuiltIn_Print_Titles_1_1_1_1_1_1_1_1_1" localSheetId="24">#REF!</definedName>
    <definedName name="Excel_BuiltIn_Print_Titles_1_1_1_1_1_1_1_1_1" localSheetId="25">#REF!</definedName>
    <definedName name="Excel_BuiltIn_Print_Titles_1_1_1_1_1_1_1_1_1" localSheetId="23">#REF!</definedName>
    <definedName name="Excel_BuiltIn_Print_Titles_1_1_1_1_1_1_1_1_1" localSheetId="0">#REF!</definedName>
    <definedName name="Excel_BuiltIn_Print_Titles_1_1_1_1_1_1_1_1_1">#REF!</definedName>
    <definedName name="Excel_BuiltIn_Print_Titles_1_1_1_1_1_1_1_1_1_1" localSheetId="24">#REF!</definedName>
    <definedName name="Excel_BuiltIn_Print_Titles_1_1_1_1_1_1_1_1_1_1" localSheetId="25">#REF!</definedName>
    <definedName name="Excel_BuiltIn_Print_Titles_1_1_1_1_1_1_1_1_1_1" localSheetId="23">#REF!</definedName>
    <definedName name="Excel_BuiltIn_Print_Titles_1_1_1_1_1_1_1_1_1_1" localSheetId="0">#REF!</definedName>
    <definedName name="Excel_BuiltIn_Print_Titles_1_1_1_1_1_1_1_1_1_1">#REF!</definedName>
    <definedName name="Excel_BuiltIn_Print_Titles_1_1_1_1_1_1_1_1_1_1_1_1_1">"$#RIF!.$A$1:$HO$9"</definedName>
    <definedName name="Excel_BuiltIn_Print_Titles_1_1_1_1_1_1_1_1_1_1_1_1_1_1">"$#RIF!.$A$1:$GO$9"</definedName>
    <definedName name="Excel_BuiltIn_Print_Titles_1_1_1_1_1_1_1_1_1_1_1_1_1_1_1">"$#RIF!.$A$1:$HO$9"</definedName>
    <definedName name="Excel_BuiltIn_Print_Titles_2" localSheetId="24">#REF!</definedName>
    <definedName name="Excel_BuiltIn_Print_Titles_2" localSheetId="25">#REF!</definedName>
    <definedName name="Excel_BuiltIn_Print_Titles_2" localSheetId="23">#REF!</definedName>
    <definedName name="Excel_BuiltIn_Print_Titles_2" localSheetId="0">#REF!</definedName>
    <definedName name="Excel_BuiltIn_Print_Titles_2">#REF!</definedName>
    <definedName name="Excel_BuiltIn_Print_Titles_2_1_1_1" localSheetId="24">#REF!</definedName>
    <definedName name="Excel_BuiltIn_Print_Titles_2_1_1_1" localSheetId="25">#REF!</definedName>
    <definedName name="Excel_BuiltIn_Print_Titles_2_1_1_1" localSheetId="23">#REF!</definedName>
    <definedName name="Excel_BuiltIn_Print_Titles_2_1_1_1" localSheetId="0">#REF!</definedName>
    <definedName name="Excel_BuiltIn_Print_Titles_2_1_1_1">#REF!</definedName>
    <definedName name="Excel_BuiltIn_Print_Titles_2_1_1_1_1" localSheetId="24">#REF!</definedName>
    <definedName name="Excel_BuiltIn_Print_Titles_2_1_1_1_1" localSheetId="25">#REF!</definedName>
    <definedName name="Excel_BuiltIn_Print_Titles_2_1_1_1_1" localSheetId="23">#REF!</definedName>
    <definedName name="Excel_BuiltIn_Print_Titles_2_1_1_1_1" localSheetId="0">#REF!</definedName>
    <definedName name="Excel_BuiltIn_Print_Titles_2_1_1_1_1">#REF!</definedName>
    <definedName name="Excel_BuiltIn_Print_Titles_2_1_1_1_1_1" localSheetId="24">#REF!</definedName>
    <definedName name="Excel_BuiltIn_Print_Titles_2_1_1_1_1_1" localSheetId="25">#REF!</definedName>
    <definedName name="Excel_BuiltIn_Print_Titles_2_1_1_1_1_1" localSheetId="23">#REF!</definedName>
    <definedName name="Excel_BuiltIn_Print_Titles_2_1_1_1_1_1" localSheetId="0">#REF!</definedName>
    <definedName name="Excel_BuiltIn_Print_Titles_2_1_1_1_1_1">#REF!</definedName>
    <definedName name="Excel_BuiltIn_Print_Titles_2_1_1_1_1_1_1" localSheetId="24">#REF!</definedName>
    <definedName name="Excel_BuiltIn_Print_Titles_2_1_1_1_1_1_1" localSheetId="25">#REF!</definedName>
    <definedName name="Excel_BuiltIn_Print_Titles_2_1_1_1_1_1_1" localSheetId="23">#REF!</definedName>
    <definedName name="Excel_BuiltIn_Print_Titles_2_1_1_1_1_1_1" localSheetId="0">#REF!</definedName>
    <definedName name="Excel_BuiltIn_Print_Titles_2_1_1_1_1_1_1">#REF!</definedName>
    <definedName name="Excel_BuiltIn_Print_Titles_2_1_1_1_1_1_1_1" localSheetId="24">#REF!</definedName>
    <definedName name="Excel_BuiltIn_Print_Titles_2_1_1_1_1_1_1_1" localSheetId="25">#REF!</definedName>
    <definedName name="Excel_BuiltIn_Print_Titles_2_1_1_1_1_1_1_1" localSheetId="23">#REF!</definedName>
    <definedName name="Excel_BuiltIn_Print_Titles_2_1_1_1_1_1_1_1" localSheetId="0">#REF!</definedName>
    <definedName name="Excel_BuiltIn_Print_Titles_2_1_1_1_1_1_1_1">#REF!</definedName>
    <definedName name="Excel_BuiltIn_Print_Titles_2_1_1_1_1_1_1_1_1" localSheetId="24">#REF!</definedName>
    <definedName name="Excel_BuiltIn_Print_Titles_2_1_1_1_1_1_1_1_1" localSheetId="25">#REF!</definedName>
    <definedName name="Excel_BuiltIn_Print_Titles_2_1_1_1_1_1_1_1_1" localSheetId="23">#REF!</definedName>
    <definedName name="Excel_BuiltIn_Print_Titles_2_1_1_1_1_1_1_1_1" localSheetId="0">#REF!</definedName>
    <definedName name="Excel_BuiltIn_Print_Titles_2_1_1_1_1_1_1_1_1">#REF!</definedName>
    <definedName name="Excel_BuiltIn_Print_Titles_2_1_1_1_1_1_1_1_1_1" localSheetId="24">#REF!</definedName>
    <definedName name="Excel_BuiltIn_Print_Titles_2_1_1_1_1_1_1_1_1_1" localSheetId="25">#REF!</definedName>
    <definedName name="Excel_BuiltIn_Print_Titles_2_1_1_1_1_1_1_1_1_1" localSheetId="23">#REF!</definedName>
    <definedName name="Excel_BuiltIn_Print_Titles_2_1_1_1_1_1_1_1_1_1" localSheetId="0">#REF!</definedName>
    <definedName name="Excel_BuiltIn_Print_Titles_2_1_1_1_1_1_1_1_1_1">#REF!</definedName>
    <definedName name="Excel_BuiltIn_Print_Titles_2_1_1_1_1_1_1_1_1_1_1" localSheetId="24">#REF!</definedName>
    <definedName name="Excel_BuiltIn_Print_Titles_2_1_1_1_1_1_1_1_1_1_1" localSheetId="25">#REF!</definedName>
    <definedName name="Excel_BuiltIn_Print_Titles_2_1_1_1_1_1_1_1_1_1_1" localSheetId="23">#REF!</definedName>
    <definedName name="Excel_BuiltIn_Print_Titles_2_1_1_1_1_1_1_1_1_1_1" localSheetId="0">#REF!</definedName>
    <definedName name="Excel_BuiltIn_Print_Titles_2_1_1_1_1_1_1_1_1_1_1">#REF!</definedName>
    <definedName name="Excel_BuiltIn_Print_Titles_2_1_1_1_1_1_1_1_1_1_1_1">"$#RIF!.$A$1:$HO$6"</definedName>
    <definedName name="Excel_BuiltIn_Print_Titles_2_1_1_1_1_1_1_1_1_1_1_1_1">"$#RIF!.$A$1:$HG$6"</definedName>
    <definedName name="Excel_BuiltIn_Print_Titles_2_1_1_1_1_1_1_1_1_1_1_1_1_1">"$#RIF!.$A$1:$HO$6"</definedName>
    <definedName name="Excel_BuiltIn_Print_Titles_2_1_6" localSheetId="24">#REF!</definedName>
    <definedName name="Excel_BuiltIn_Print_Titles_2_1_6" localSheetId="25">#REF!</definedName>
    <definedName name="Excel_BuiltIn_Print_Titles_2_1_6" localSheetId="23">#REF!</definedName>
    <definedName name="Excel_BuiltIn_Print_Titles_2_1_6" localSheetId="0">#REF!</definedName>
    <definedName name="Excel_BuiltIn_Print_Titles_2_1_6">#REF!</definedName>
    <definedName name="Excel_BuiltIn_Print_Titles_2_1_6_6">"$#RIF!.$A$1:$HH$5"</definedName>
    <definedName name="Excel_BuiltIn_Print_Titles_3" localSheetId="24">#REF!</definedName>
    <definedName name="Excel_BuiltIn_Print_Titles_3" localSheetId="25">#REF!</definedName>
    <definedName name="Excel_BuiltIn_Print_Titles_3" localSheetId="23">#REF!</definedName>
    <definedName name="Excel_BuiltIn_Print_Titles_3" localSheetId="0">#REF!</definedName>
    <definedName name="Excel_BuiltIn_Print_Titles_3">#REF!</definedName>
    <definedName name="Excel_BuiltIn_Print_Titles_3_1">"$#RIF!.$A$1:$HO$7"</definedName>
    <definedName name="Excel_BuiltIn_Print_Titles_3_1_1">"$#RIF!.$A$3:$EC$6"</definedName>
    <definedName name="Excel_BuiltIn_Print_Titles_4">"$#RIF!.$A$1:$HO$9"</definedName>
    <definedName name="Excel_BuiltIn_Print_Titles_5" localSheetId="24">#REF!</definedName>
    <definedName name="Excel_BuiltIn_Print_Titles_5" localSheetId="25">#REF!</definedName>
    <definedName name="Excel_BuiltIn_Print_Titles_5" localSheetId="23">#REF!</definedName>
    <definedName name="Excel_BuiltIn_Print_Titles_5" localSheetId="0">#REF!</definedName>
    <definedName name="Excel_BuiltIn_Print_Titles_5">#REF!</definedName>
    <definedName name="Excel_BuiltIn_Print_Titles_6_1_1" localSheetId="24">#REF!</definedName>
    <definedName name="Excel_BuiltIn_Print_Titles_6_1_1" localSheetId="25">#REF!</definedName>
    <definedName name="Excel_BuiltIn_Print_Titles_6_1_1" localSheetId="23">#REF!</definedName>
    <definedName name="Excel_BuiltIn_Print_Titles_6_1_1" localSheetId="0">#REF!</definedName>
    <definedName name="Excel_BuiltIn_Print_Titles_6_1_1">#REF!</definedName>
    <definedName name="Excel_BuiltIn_Print_Titles_6_1_1_1" localSheetId="24">#REF!</definedName>
    <definedName name="Excel_BuiltIn_Print_Titles_6_1_1_1" localSheetId="25">#REF!</definedName>
    <definedName name="Excel_BuiltIn_Print_Titles_6_1_1_1" localSheetId="23">#REF!</definedName>
    <definedName name="Excel_BuiltIn_Print_Titles_6_1_1_1" localSheetId="0">#REF!</definedName>
    <definedName name="Excel_BuiltIn_Print_Titles_6_1_1_1">#REF!</definedName>
    <definedName name="Excel_BuiltIn_Print_Titles_6_1_1_1_1" localSheetId="24">#REF!</definedName>
    <definedName name="Excel_BuiltIn_Print_Titles_6_1_1_1_1" localSheetId="25">#REF!</definedName>
    <definedName name="Excel_BuiltIn_Print_Titles_6_1_1_1_1" localSheetId="23">#REF!</definedName>
    <definedName name="Excel_BuiltIn_Print_Titles_6_1_1_1_1" localSheetId="0">#REF!</definedName>
    <definedName name="Excel_BuiltIn_Print_Titles_6_1_1_1_1">#REF!</definedName>
    <definedName name="Excel_BuiltIn_Print_Titles_6_1_1_1_6">"$#RIF!.$A$1:$HM$5"</definedName>
    <definedName name="Excel_BuiltIn_Print_Titles_6_1_1_6">"$#RIF!.$A$1:$HM$5"</definedName>
    <definedName name="Excel_BuiltIn_Print_Titles_6_1_6">"$#RIF!.$A$1:$HM$7"</definedName>
    <definedName name="Excel_BuiltIn_Print_Titles_7_1">"$#RIF!.$A$5:$HO$7"</definedName>
    <definedName name="Inv" localSheetId="0">#REF!</definedName>
    <definedName name="Inv">#REF!</definedName>
    <definedName name="InvComb" localSheetId="10">#REF!</definedName>
    <definedName name="InvComb" localSheetId="0">#REF!</definedName>
    <definedName name="InvComb">#REF!</definedName>
    <definedName name="lavoroN144" localSheetId="0">#REF!</definedName>
    <definedName name="lavoroN144">#REF!</definedName>
    <definedName name="Query1" localSheetId="0">#REF!</definedName>
    <definedName name="Query1">#REF!</definedName>
    <definedName name="rer" localSheetId="24">#REF!</definedName>
    <definedName name="rer" localSheetId="25">#REF!</definedName>
    <definedName name="rer" localSheetId="23">#REF!</definedName>
    <definedName name="rer" localSheetId="0">#REF!</definedName>
    <definedName name="re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08" l="1"/>
  <c r="F45" i="120"/>
  <c r="J45" i="120" s="1"/>
  <c r="E45" i="120"/>
  <c r="D45" i="120"/>
  <c r="C45" i="120"/>
  <c r="J44" i="120"/>
  <c r="G44" i="120"/>
  <c r="J43" i="120"/>
  <c r="G43" i="120"/>
  <c r="J42" i="120"/>
  <c r="G42" i="120"/>
  <c r="J41" i="120"/>
  <c r="G41" i="120"/>
  <c r="J40" i="120"/>
  <c r="G40" i="120"/>
  <c r="J39" i="120"/>
  <c r="G39" i="120"/>
  <c r="D27" i="118"/>
  <c r="B27" i="118"/>
  <c r="E14" i="116"/>
  <c r="C14" i="116"/>
  <c r="H39" i="120" l="1"/>
  <c r="G45" i="120"/>
  <c r="H43" i="120" s="1"/>
  <c r="H45" i="120"/>
  <c r="H42" i="120"/>
  <c r="H44" i="120" l="1"/>
  <c r="H40" i="120"/>
  <c r="H41" i="120"/>
  <c r="F7" i="108" l="1"/>
  <c r="F8" i="108"/>
  <c r="F10" i="108"/>
  <c r="F11" i="108"/>
  <c r="F12" i="108"/>
  <c r="F13" i="108"/>
  <c r="F14" i="108"/>
  <c r="F15" i="108"/>
  <c r="F16" i="108"/>
  <c r="F17" i="108"/>
  <c r="F18" i="108"/>
  <c r="F19" i="108"/>
  <c r="F20" i="108"/>
  <c r="F21" i="108"/>
  <c r="F22" i="108"/>
  <c r="F23" i="108"/>
  <c r="F24" i="108"/>
  <c r="F25" i="108"/>
  <c r="F26" i="108"/>
  <c r="F6" i="108"/>
  <c r="F26" i="109" l="1"/>
  <c r="E26" i="109"/>
  <c r="D26" i="109"/>
  <c r="C26" i="109"/>
  <c r="B26" i="109"/>
  <c r="E27" i="108"/>
  <c r="D27" i="108"/>
  <c r="C27" i="108"/>
  <c r="B27" i="108"/>
  <c r="N51" i="107"/>
  <c r="K51" i="107"/>
  <c r="I51" i="107"/>
  <c r="L51" i="107" s="1"/>
  <c r="E51" i="107"/>
  <c r="C51" i="107"/>
  <c r="F46" i="107" s="1"/>
  <c r="O49" i="107"/>
  <c r="N49" i="107"/>
  <c r="K49" i="107"/>
  <c r="E49" i="107"/>
  <c r="O48" i="107"/>
  <c r="N48" i="107"/>
  <c r="K48" i="107"/>
  <c r="E48" i="107"/>
  <c r="O46" i="107"/>
  <c r="N46" i="107"/>
  <c r="L46" i="107"/>
  <c r="K46" i="107"/>
  <c r="E46" i="107"/>
  <c r="N45" i="107"/>
  <c r="K45" i="107"/>
  <c r="E45" i="107"/>
  <c r="E44" i="107"/>
  <c r="C44" i="107"/>
  <c r="O43" i="107"/>
  <c r="N43" i="107"/>
  <c r="K43" i="107"/>
  <c r="E43" i="107"/>
  <c r="O42" i="107"/>
  <c r="N42" i="107"/>
  <c r="K42" i="107"/>
  <c r="E42" i="107"/>
  <c r="E41" i="107"/>
  <c r="O40" i="107"/>
  <c r="N40" i="107"/>
  <c r="K40" i="107"/>
  <c r="E40" i="107"/>
  <c r="E39" i="107"/>
  <c r="O38" i="107"/>
  <c r="N38" i="107"/>
  <c r="K38" i="107"/>
  <c r="E38" i="107"/>
  <c r="O37" i="107"/>
  <c r="N37" i="107"/>
  <c r="L37" i="107"/>
  <c r="K37" i="107"/>
  <c r="E37" i="107"/>
  <c r="E36" i="107"/>
  <c r="O34" i="107"/>
  <c r="L34" i="107"/>
  <c r="F34" i="107"/>
  <c r="O32" i="107"/>
  <c r="O31" i="107"/>
  <c r="L31" i="107"/>
  <c r="O30" i="107"/>
  <c r="O29" i="107"/>
  <c r="O28" i="107"/>
  <c r="L28" i="107"/>
  <c r="F28" i="107"/>
  <c r="O26" i="107"/>
  <c r="N26" i="107"/>
  <c r="K26" i="107"/>
  <c r="E26" i="107"/>
  <c r="N25" i="107"/>
  <c r="K25" i="107"/>
  <c r="E25" i="107"/>
  <c r="N24" i="107"/>
  <c r="K24" i="107"/>
  <c r="E24" i="107"/>
  <c r="N23" i="107"/>
  <c r="K23" i="107"/>
  <c r="E23" i="107"/>
  <c r="O22" i="107"/>
  <c r="N22" i="107"/>
  <c r="L22" i="107"/>
  <c r="K22" i="107"/>
  <c r="E22" i="107"/>
  <c r="N21" i="107"/>
  <c r="K21" i="107"/>
  <c r="E21" i="107"/>
  <c r="C21" i="107"/>
  <c r="O20" i="107"/>
  <c r="N20" i="107"/>
  <c r="L20" i="107"/>
  <c r="K20" i="107"/>
  <c r="E20" i="107"/>
  <c r="O19" i="107"/>
  <c r="N19" i="107"/>
  <c r="L19" i="107"/>
  <c r="K19" i="107"/>
  <c r="F19" i="107"/>
  <c r="E19" i="107"/>
  <c r="O18" i="107"/>
  <c r="N18" i="107"/>
  <c r="K18" i="107"/>
  <c r="E18" i="107"/>
  <c r="O16" i="107"/>
  <c r="N16" i="107"/>
  <c r="K16" i="107"/>
  <c r="E16" i="107"/>
  <c r="O14" i="107"/>
  <c r="N14" i="107"/>
  <c r="K14" i="107"/>
  <c r="E14" i="107"/>
  <c r="O12" i="107"/>
  <c r="N12" i="107"/>
  <c r="L12" i="107"/>
  <c r="K12" i="107"/>
  <c r="E12" i="107"/>
  <c r="O11" i="107"/>
  <c r="N11" i="107"/>
  <c r="L11" i="107"/>
  <c r="K11" i="107"/>
  <c r="E11" i="107"/>
  <c r="O10" i="107"/>
  <c r="N10" i="107"/>
  <c r="K10" i="107"/>
  <c r="E10" i="107"/>
  <c r="O8" i="107"/>
  <c r="N8" i="107"/>
  <c r="K8" i="107"/>
  <c r="E8" i="107"/>
  <c r="E6" i="107"/>
  <c r="C29" i="105"/>
  <c r="B29" i="105"/>
  <c r="C29" i="104"/>
  <c r="B29" i="104"/>
  <c r="G23" i="104"/>
  <c r="F31" i="107" l="1"/>
  <c r="F41" i="107"/>
  <c r="F6" i="107"/>
  <c r="F10" i="107"/>
  <c r="F26" i="107"/>
  <c r="L18" i="107"/>
  <c r="L29" i="107"/>
  <c r="F38" i="107"/>
  <c r="L43" i="107"/>
  <c r="F8" i="107"/>
  <c r="L10" i="107"/>
  <c r="F14" i="107"/>
  <c r="L26" i="107"/>
  <c r="L32" i="107"/>
  <c r="F48" i="107"/>
  <c r="L49" i="107"/>
  <c r="F44" i="107"/>
  <c r="F18" i="107"/>
  <c r="F39" i="107"/>
  <c r="F43" i="107"/>
  <c r="F51" i="107"/>
  <c r="F21" i="107"/>
  <c r="F16" i="107"/>
  <c r="F32" i="107"/>
  <c r="F40" i="107"/>
  <c r="L16" i="107"/>
  <c r="F20" i="107"/>
  <c r="F37" i="107"/>
  <c r="L40" i="107"/>
  <c r="L42" i="107"/>
  <c r="O51" i="107"/>
  <c r="F11" i="107"/>
  <c r="F22" i="107"/>
  <c r="F24" i="107"/>
  <c r="F29" i="107"/>
  <c r="F45" i="107"/>
  <c r="F49" i="107"/>
  <c r="F36" i="107"/>
  <c r="F42" i="107"/>
  <c r="L21" i="107"/>
  <c r="F30" i="107"/>
  <c r="L38" i="107"/>
  <c r="L8" i="107"/>
  <c r="F12" i="107"/>
  <c r="L14" i="107"/>
  <c r="F23" i="107"/>
  <c r="F25" i="107"/>
  <c r="L30" i="107"/>
  <c r="F33" i="107"/>
  <c r="L48" i="107"/>
  <c r="F27" i="108"/>
  <c r="O21" i="107"/>
  <c r="M6" i="11" l="1"/>
</calcChain>
</file>

<file path=xl/sharedStrings.xml><?xml version="1.0" encoding="utf-8"?>
<sst xmlns="http://schemas.openxmlformats.org/spreadsheetml/2006/main" count="898" uniqueCount="499">
  <si>
    <t>milioni di euro</t>
  </si>
  <si>
    <t xml:space="preserve">% </t>
  </si>
  <si>
    <t>Totale trasferimenti di politica agraria</t>
  </si>
  <si>
    <t>Totale agevolazioni</t>
  </si>
  <si>
    <t>-</t>
  </si>
  <si>
    <t xml:space="preserve">Totale </t>
  </si>
  <si>
    <t xml:space="preserve"> Sostegno/VA (%) </t>
  </si>
  <si>
    <t xml:space="preserve">Sostegno/Valore della Produzione dell'agricoltura e silvicoltura (%) </t>
  </si>
  <si>
    <t>Risorse comunitarie</t>
  </si>
  <si>
    <t xml:space="preserve">Risorse nazionali </t>
  </si>
  <si>
    <t>Risorse regionali</t>
  </si>
  <si>
    <t xml:space="preserve">Ricerca </t>
  </si>
  <si>
    <t>Servizi allo sviluppo</t>
  </si>
  <si>
    <t>Trasform. e commercial.</t>
  </si>
  <si>
    <t>Investimenti aziendali</t>
  </si>
  <si>
    <t>Aiuti alla gestione</t>
  </si>
  <si>
    <t xml:space="preserve"> Aiuti settoriali</t>
  </si>
  <si>
    <t>Infrastrutture</t>
  </si>
  <si>
    <t xml:space="preserve">Pagamenti Diretti </t>
  </si>
  <si>
    <t>Agevolazioni fiscali/contr.</t>
  </si>
  <si>
    <t>Non attribuibile</t>
  </si>
  <si>
    <t>Totale</t>
  </si>
  <si>
    <t>Italia</t>
  </si>
  <si>
    <t>%</t>
  </si>
  <si>
    <t>Olio d'oliva</t>
  </si>
  <si>
    <t>Interventi sui mercati agricoli</t>
  </si>
  <si>
    <t>Pagamento verde</t>
  </si>
  <si>
    <t>Altri aiuti diretti</t>
  </si>
  <si>
    <t>Aiuti diretti</t>
  </si>
  <si>
    <t>(milioni di euro)</t>
  </si>
  <si>
    <t>Vitivinicolo</t>
  </si>
  <si>
    <t>Ortofrutta</t>
  </si>
  <si>
    <t>Altro</t>
  </si>
  <si>
    <t>Piemonte</t>
  </si>
  <si>
    <t>Valle d'Aosta</t>
  </si>
  <si>
    <t>Lombardia</t>
  </si>
  <si>
    <t>Liguria</t>
  </si>
  <si>
    <t>Veneto</t>
  </si>
  <si>
    <t>Friuli Venezia Giulia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</si>
  <si>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</si>
  <si>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</si>
  <si>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</si>
  <si>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</si>
  <si>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</si>
  <si>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</si>
  <si>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</si>
  <si>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</si>
  <si>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</si>
  <si>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</si>
  <si>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</si>
  <si>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</si>
  <si>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Regime di sostegno accoppiato facoltativo</t>
  </si>
  <si>
    <t>Pagamento di Base</t>
  </si>
  <si>
    <t>Emilia Romagna</t>
  </si>
  <si>
    <t>P.A. Bolzano</t>
  </si>
  <si>
    <t>P.A. Trento</t>
  </si>
  <si>
    <t>Certificati (numero)</t>
  </si>
  <si>
    <t>Valore assicurato (000 euro)</t>
  </si>
  <si>
    <t>colture</t>
  </si>
  <si>
    <t>strutture</t>
  </si>
  <si>
    <t>zootecnia</t>
  </si>
  <si>
    <t>Premio totale (000 euro)</t>
  </si>
  <si>
    <t>Anno</t>
  </si>
  <si>
    <t>Valori</t>
  </si>
  <si>
    <t xml:space="preserve">Datori di lavoro e lavoratori dipendenti </t>
  </si>
  <si>
    <t xml:space="preserve">Lavoratori indipendenti </t>
  </si>
  <si>
    <t>Imposta sugli olii minerali</t>
  </si>
  <si>
    <t>IRPEF</t>
  </si>
  <si>
    <t>IVA</t>
  </si>
  <si>
    <t>Media</t>
  </si>
  <si>
    <t>IRAP</t>
  </si>
  <si>
    <t>Emilia-R.</t>
  </si>
  <si>
    <t>Fonte: CREA Centro di ricerca Politiche e Bio-economia - Banca dati "Spesa agricola delle Regioni"</t>
  </si>
  <si>
    <t>REG</t>
  </si>
  <si>
    <t>DATI DEL GRAFICO</t>
  </si>
  <si>
    <t>Ricerca e sperimentazione</t>
  </si>
  <si>
    <t>Assistenza tecnica</t>
  </si>
  <si>
    <t>Promozione e marketing</t>
  </si>
  <si>
    <t>Strutture di trasformazione e commercializzazione</t>
  </si>
  <si>
    <t>Attività forestali</t>
  </si>
  <si>
    <t>Olii minerali</t>
  </si>
  <si>
    <t>Lavoratori Dipendenti</t>
  </si>
  <si>
    <t>Lavoratori Indipendenti</t>
  </si>
  <si>
    <t>ITALIA</t>
  </si>
  <si>
    <t>Contributo pubblico concesso (000 euro)</t>
  </si>
  <si>
    <t>Contributo pubblico pagamenti (000 euro)</t>
  </si>
  <si>
    <t>agricoltura</t>
  </si>
  <si>
    <t>2022</t>
  </si>
  <si>
    <t xml:space="preserve"> </t>
  </si>
  <si>
    <t xml:space="preserve">Lavoratori dipendenti </t>
  </si>
  <si>
    <t>UE</t>
  </si>
  <si>
    <t>Produzione alimentare sostenibile</t>
  </si>
  <si>
    <t>OS1 - Reddito equo</t>
  </si>
  <si>
    <t>OS2 - Competitività e orientamento al mercato</t>
  </si>
  <si>
    <t>OS3 - Catena del valore alimentare</t>
  </si>
  <si>
    <t>Ambiente e clima</t>
  </si>
  <si>
    <t>OS4 - Cambiamenti climatici</t>
  </si>
  <si>
    <t>OS5 - Tutela dell'ambiente</t>
  </si>
  <si>
    <t>OS6 - Paesaggi</t>
  </si>
  <si>
    <t>Sviluppo territoriale equilibrato</t>
  </si>
  <si>
    <t>OS7 - Ricambio generazionale</t>
  </si>
  <si>
    <t>OS8 - Zone rurali</t>
  </si>
  <si>
    <t>OS9 - Alimentazione e salute</t>
  </si>
  <si>
    <t>Obiettivo trasversale</t>
  </si>
  <si>
    <t>Conoscenza e innovazione</t>
  </si>
  <si>
    <t>Fig. 4.6 - Allocazione delle risorse finanziarie della PAC 2023-2027 per Obiettivi specifici (OS) (miliardi di euro e % su rispettive risorse PAC)</t>
  </si>
  <si>
    <t>miliardi di euro</t>
  </si>
  <si>
    <t>Ita</t>
  </si>
  <si>
    <t>cap Budget</t>
  </si>
  <si>
    <t>billion euro</t>
  </si>
  <si>
    <t>Tipo di intervento</t>
  </si>
  <si>
    <t>Unità di misura dell'output</t>
  </si>
  <si>
    <t>BISS - Sostegno di base al reddito per la sostenibilità</t>
  </si>
  <si>
    <t>ettari</t>
  </si>
  <si>
    <t>CRISS - Sostegno ridistributivo complementare al reddito per la sostenibilità</t>
  </si>
  <si>
    <t>CIS YF - Sostegno complementare al reddito per i giovani agricoltori</t>
  </si>
  <si>
    <t>ECO-SCHEMI</t>
  </si>
  <si>
    <t>ES 1 - Eco-schema 1: Pagamento per la riduzione dell'antimicrobico resistenza e il benessere animale</t>
  </si>
  <si>
    <t>ES 2 - Eco-schema 2: Inerbimento delle colture arboree</t>
  </si>
  <si>
    <t>ES 3 - Eco-schema 3: Salvaguardia olivi di particolare valore paesaggistico</t>
  </si>
  <si>
    <t>ES 4 - Eco - schema 4: Sistemi foraggeri estensivi con avvicendamento</t>
  </si>
  <si>
    <t>ES 5 - Eco-schema 5: Misure specifiche per gli impollinatori</t>
  </si>
  <si>
    <t>CIS - Aiuti accoppiati</t>
  </si>
  <si>
    <t>- frumento duro</t>
  </si>
  <si>
    <t>- riso</t>
  </si>
  <si>
    <t>– barbabietola da zucchero</t>
  </si>
  <si>
    <t>– pomodoro da trasformazione</t>
  </si>
  <si>
    <t>- semi oleosi (colza e girasole)</t>
  </si>
  <si>
    <t>- agrumi</t>
  </si>
  <si>
    <t>capi animale</t>
  </si>
  <si>
    <t>Totale pagamenti diretti</t>
  </si>
  <si>
    <t>Apicoltura</t>
  </si>
  <si>
    <t>Olio d'oliva e olive da tavola</t>
  </si>
  <si>
    <t>Totale UE</t>
  </si>
  <si>
    <t>Italia/UE</t>
  </si>
  <si>
    <t>Spese amministrative</t>
  </si>
  <si>
    <t>Settore dei prodotti ortofrutticoli</t>
  </si>
  <si>
    <t>Settore dei prodotti dell'apicoltura</t>
  </si>
  <si>
    <t>Settore vitivinicolo</t>
  </si>
  <si>
    <t>Settore dell'olio di oliva e delle olive da tavola</t>
  </si>
  <si>
    <t>Ortofrutticoli</t>
  </si>
  <si>
    <t>Prodotti vitivinicoli</t>
  </si>
  <si>
    <t>Promozione</t>
  </si>
  <si>
    <t>Programmi destinati alle scuole</t>
  </si>
  <si>
    <t>Altre misure</t>
  </si>
  <si>
    <t>Spese connesse al mercato al di fuori dei piani strategici della PAC</t>
  </si>
  <si>
    <t xml:space="preserve">Pagamento redistributivo </t>
  </si>
  <si>
    <t>Pagamento di base</t>
  </si>
  <si>
    <t>Pagamento in aree con vincoli naturali</t>
  </si>
  <si>
    <t>Pagamento per giovani agricoltori</t>
  </si>
  <si>
    <t>Pagamento unico per superficie (RPUS)</t>
  </si>
  <si>
    <t>Sostegno accoppiato facoltativo</t>
  </si>
  <si>
    <t>Regime per i piccoli agricoltori</t>
  </si>
  <si>
    <t>Rimborso aiuti diretti in relazione alla disciplina finanziaria</t>
  </si>
  <si>
    <t>Pagamenti diretti al di fuori dei piani strategici della PAC</t>
  </si>
  <si>
    <t>Strategia politica, coordinamento e audit</t>
  </si>
  <si>
    <t>Completamento di programmi e attività precedenti</t>
  </si>
  <si>
    <t>Totale FEAGA</t>
  </si>
  <si>
    <t>Politiche regionali</t>
  </si>
  <si>
    <t>Totale sostegno</t>
  </si>
  <si>
    <t>Var. % 2024/2023</t>
  </si>
  <si>
    <t>Fig. 4.1 Ripartizione del sostegno al settore agricolo per provenienza delle risorse finanziarie -  2024 (%)</t>
  </si>
  <si>
    <t>Politiche comunitarie</t>
  </si>
  <si>
    <t>Politiche nazionali</t>
  </si>
  <si>
    <t>Tab. 4.1 - Il sostegno al settore agricolo in Italia per trasferimenti di politica agraria e per agevolazioni - 2024</t>
  </si>
  <si>
    <t>Tipo di sostegno</t>
  </si>
  <si>
    <t>Media 2022-2024</t>
  </si>
  <si>
    <t>PLV</t>
  </si>
  <si>
    <t>consumi intermedi</t>
  </si>
  <si>
    <t>valore aggiunto</t>
  </si>
  <si>
    <t>sostegno pubblico  totale</t>
  </si>
  <si>
    <t>GRAFICO</t>
  </si>
  <si>
    <t>MILIONI DI EURO</t>
  </si>
  <si>
    <t>2000-2004</t>
  </si>
  <si>
    <t>2005-2009</t>
  </si>
  <si>
    <t>2010-2014</t>
  </si>
  <si>
    <t>2015-2019</t>
  </si>
  <si>
    <t>2020-2024</t>
  </si>
  <si>
    <t>Fig. 4.3 -  Andamento delle principali variabili dell'agricoltura italiana nel periodo 2000-2024</t>
  </si>
  <si>
    <t>Fonte: stime sulla base di dati ISTAT e Banca Dati Spesa Pubblica CREA - PB</t>
  </si>
  <si>
    <t>Fig. 4.4 - Le principali variabili dell'agricoltura italiana nel periodo 2020-2024</t>
  </si>
  <si>
    <t>Totale
2028-2034</t>
  </si>
  <si>
    <t>1. Coesione economica, sociale e territoriale, agricoltura e affari rurali, affari marittimi, prosperità e sicurezza</t>
  </si>
  <si>
    <t>Piani di partenariato nazionali e regionali, di cui:</t>
  </si>
  <si>
    <t>Sostegno al reddito della Politia agricola comune (PAC) e pesca</t>
  </si>
  <si>
    <t>di cui interventi della politica comune della pesca</t>
  </si>
  <si>
    <t>Migrazione e gestione delle frontiere</t>
  </si>
  <si>
    <t>Coesione economica, sociale e territoriale, compresi la pesca, le comunità rurali e il turismo</t>
  </si>
  <si>
    <t>p.m. Fondo sociale per il clima</t>
  </si>
  <si>
    <t xml:space="preserve"> - </t>
  </si>
  <si>
    <t>Interreg</t>
  </si>
  <si>
    <t xml:space="preserve">- </t>
  </si>
  <si>
    <t>Strumento dell'UE - azioni dell'Unione</t>
  </si>
  <si>
    <t>Rete di sicurezza dell'unità/ riserva agricola</t>
  </si>
  <si>
    <t>Fondo di solidarietà dell'UE</t>
  </si>
  <si>
    <t>Strumenti tematici HOME</t>
  </si>
  <si>
    <t>Altro (città, occupazione e innovazione sociale…)</t>
  </si>
  <si>
    <t>Strumento dell'UE - riserva</t>
  </si>
  <si>
    <t>Sostegno alla comunità turco-cipriota</t>
  </si>
  <si>
    <t>Agenzie decentrate</t>
  </si>
  <si>
    <t>Rimborso NGEU</t>
  </si>
  <si>
    <t>Margine</t>
  </si>
  <si>
    <t>2. Competitività, prosperità e sicurezza</t>
  </si>
  <si>
    <t>3. Europa globale</t>
  </si>
  <si>
    <t xml:space="preserve">4. Amministrazione </t>
  </si>
  <si>
    <t>Totale stanziamenti di impegno</t>
  </si>
  <si>
    <t>in % dell'RNL (EU-27)</t>
  </si>
  <si>
    <t>Fonte: COM(2025) 570 final/2.</t>
  </si>
  <si>
    <t>Fonte: Commissione europea.</t>
  </si>
  <si>
    <t xml:space="preserve">Fig. 4.5 - Quadro di riferimento </t>
  </si>
  <si>
    <t>Fonte: adattamento ed elaborazioni su dati Commissione europea.</t>
  </si>
  <si>
    <t>Tab. 4.3 - Panoramica dei contenuti delle proposte di regolamento con riferimento alla PAC</t>
  </si>
  <si>
    <t>Interventi di sostegno al reddito con risorse finanziarie minime vincolate</t>
  </si>
  <si>
    <t>Altri interventi da finanziare nell'ambito delle somme non vincolate del Piano di partenariato</t>
  </si>
  <si>
    <t>(a) sostegno decrescente al reddito per superficie*</t>
  </si>
  <si>
    <t>(l) LEADER*</t>
  </si>
  <si>
    <t>(b) sostegno accoppiato al reddito*</t>
  </si>
  <si>
    <t>(m) sostegno alla condivisione di conoscenze e all'innovazione nei settori dell'agricoltura e della silvicoltura e nelle zone rurali*</t>
  </si>
  <si>
    <t>(c) pagamento specifico per il cotone</t>
  </si>
  <si>
    <t>(n) iniziative di cooperazione a livello territoriale e locale</t>
  </si>
  <si>
    <t>(d) pagamento per vincoli naturali e altri vincoli territoriali specifici*</t>
  </si>
  <si>
    <t>(o) interventi nelle regioni ultraperiferiche*</t>
  </si>
  <si>
    <t>(e) sostegno per svantaggi derivanti da determinati requisiti obbligatori;</t>
  </si>
  <si>
    <t>(p) interventi nelle isole minori dell'Egeo*</t>
  </si>
  <si>
    <t>(f) azioni agroambientali e per il clima*</t>
  </si>
  <si>
    <t>(q) programma dell'UE destinato alle scuole di cui al parte II, titolo I, capo II bis, del regolamento (UE) n. 1308/2013 del Parlamento europeo e del Consiglio*</t>
  </si>
  <si>
    <t>(g) pagamento per i piccoli agricoltori*</t>
  </si>
  <si>
    <t>(h) sostegno agli strumenti di gestione del rischio*</t>
  </si>
  <si>
    <t>(i) sostegno per gli investimenti a favore di agricoltori e silvicoltori*</t>
  </si>
  <si>
    <t>(j) sostegno per l'insediamento di giovani agricoltori, i nuovi agricoltori, l'avvio di imprese rurali, anche nuove, e lo sviluppo delle piccole aziende agricole*</t>
  </si>
  <si>
    <t>(k) sostegno ai servizi di sostituzione nell'azienda agricola</t>
  </si>
  <si>
    <t>(r) interventi in determinati settori di cui al parte II, titolo I, capo II bis, del regolamento (UE) n. 1308/2013**</t>
  </si>
  <si>
    <t>* Obbligatorio.</t>
  </si>
  <si>
    <t>** Obbligatorio per determinati settori e Stati membri.</t>
  </si>
  <si>
    <t>Fonte: COM(2025) 565 final.</t>
  </si>
  <si>
    <t>Tab. 4.4 - Interventi della PAC previsti dalle proposte di riforma per il periodo 2028-2034</t>
  </si>
  <si>
    <t>(a) sostegno decrescente al reddito per superficie;</t>
  </si>
  <si>
    <t>100% finanziamento UE
No cofinanziamento nazionale
No integrazione da fondi non vincolati del PPNR</t>
  </si>
  <si>
    <t>(b) sostegno accoppiato al reddito;</t>
  </si>
  <si>
    <t>(c) pagamento specifico per il cotone;</t>
  </si>
  <si>
    <t>(g) pagamento per i piccoli agricoltori;</t>
  </si>
  <si>
    <t>(d) pagamento per vincoli naturali e altri vincoli territoriali specifici;</t>
  </si>
  <si>
    <t>Contributo nazionale: minimo 30% dei costi totali stimati di ciascun intervento
Possibile integrazione da fondi non vincolati del PPNR</t>
  </si>
  <si>
    <t>(f) azioni agroambientali e per il clima;</t>
  </si>
  <si>
    <t>(h) sostegno agli strumenti di gestione del rischio;</t>
  </si>
  <si>
    <t>(j) sostegno per l'insediamento di giovani agricoltori, i nuovi agricoltori, l'avvio di imprese rurali, anche nuove, e lo sviluppo delle piccole aziende agricole;</t>
  </si>
  <si>
    <t>(k) sostegno ai servizi di sostituzione nell'azienda agricola;</t>
  </si>
  <si>
    <t>(q) programma dell'UE destinato alle scuole di cui al parte II, titolo I, capo II bis, del regolamento (UE) n. 1308/2013 del Parlamento europeo e del Consiglio;</t>
  </si>
  <si>
    <t>Contributo nazionale: minimo 30% della spesa pubblica ammissibile
Finanziamento da fondi non vincolati PPNR</t>
  </si>
  <si>
    <t>(r) interventi in determinati settori di cui al parte II, titolo I, capo II bis, del regolamento (UE) n. 1308/2013;</t>
  </si>
  <si>
    <t>Finanziamento UE: massimo 75% dei costi ammissibili totali di ciascun intervento 
Contributo nazionale: minimo 30% della spesa pubblica ammissibile
Possibile integrazione da fondi non vincolati del PPNR</t>
  </si>
  <si>
    <t>(i) sostegno per gli investimenti a favore di agricoltori e silvicoltori;</t>
  </si>
  <si>
    <t>Finanziamento UE: massimo 75 % dei costi ammissibili totali di ciascun intervento (85% se destinati a giovani agicoltori)
Contributo nazionale: minimo 30% della spesa pubblica ammissibile
Deroghe per il settore dell'apicoltura
Possibile integrazione da fondi non vincolati del PPNR</t>
  </si>
  <si>
    <t>(l) LEADER;</t>
  </si>
  <si>
    <t>Tassi di contributo nazionale definiti in base al grado di sviluppo della regione (art. 20(1) proposta regolamento fondo PPNR):
minimo 15% per le regioni meno sviluppate
minimo 40% per le regioni in transizione
minimo 60% per le regioni più sviluppate
Finanziamento da fondi non vincolati del PPNR</t>
  </si>
  <si>
    <t>(m) sostegno alla condivisione di conoscenze e all'innovazione nei settori dell'agricoltura e della silvicoltura e nelle zone rurali;</t>
  </si>
  <si>
    <t>(n) iniziative di cooperazione a livello territoriale e locale;</t>
  </si>
  <si>
    <t>(o) interventi nelle regioni ultraperiferiche;</t>
  </si>
  <si>
    <t>(p) interventi nelle isole minori dell'Egeo;</t>
  </si>
  <si>
    <t>Note: Le risorse della PAC comprendono le risorse finanziarie UE, il cofinanziamento nazionale e i fondi nazionali aggiuntivi ma non comprendono le risorse per gli interventi settoriali.</t>
  </si>
  <si>
    <t>Fonte: Commissione europea - Portale Agridata (consultato il 24 ottobre 2025).</t>
  </si>
  <si>
    <t>Dotazione finanziaria AF 2024
(milioni di euro)</t>
  </si>
  <si>
    <t>Output programmato
AF 2024</t>
  </si>
  <si>
    <t>capi di bestiame</t>
  </si>
  <si>
    <t>- olivo</t>
  </si>
  <si>
    <t>- colture protreiche - soia</t>
  </si>
  <si>
    <t>- colture proteiche/leguminose diverse dalla soia</t>
  </si>
  <si>
    <t>- latte bovino</t>
  </si>
  <si>
    <t>- latte di bufale</t>
  </si>
  <si>
    <t>- vacche nutrici</t>
  </si>
  <si>
    <t>- bovini macellati età 12-24 mesi</t>
  </si>
  <si>
    <t>- agnelle da rimonta</t>
  </si>
  <si>
    <t>- ovini e caprini macellati</t>
  </si>
  <si>
    <t>1 Anno finanziario 2024: pagamenti effettuati tra il 16 ottobre 2023 e il 15 ottobre 2024 relativamente alle domande 2023.</t>
  </si>
  <si>
    <t>2 Output pagato al 15 ottobre 2024.</t>
  </si>
  <si>
    <t>Fonte: elaborazioni su dati AGEA e PSP Italia v. 5.1.</t>
  </si>
  <si>
    <t>Dotazione finanziaria AF 2025
(milioni di euro)</t>
  </si>
  <si>
    <t>Output programmato 
AF 2025</t>
  </si>
  <si>
    <t>1 Anno finanziario 2025: pagamenti effettuati tra il 16 ottobre 2024 e il 31 agosto 2025 relativamente alle domande 2024.</t>
  </si>
  <si>
    <t>2 Output pagato al 31 agosto 2025.</t>
  </si>
  <si>
    <t>Dotazione finanziaria 
AF 2024
(euro)</t>
  </si>
  <si>
    <t>Dotazione finanziaria 
AF 2025
(euro)</t>
  </si>
  <si>
    <t>Apicoltura -  Servizi di assistenza tecnica, consulenza, formazione, informazione e scambio di migliori pratiche</t>
  </si>
  <si>
    <t>Apicoltura - Investimenti in immobilizzazioni materiali e immateriali, nonché altre azioni</t>
  </si>
  <si>
    <t xml:space="preserve">Apicoltura - Collaborazione con gli organismi specializzati nella realizzazione di programmi di ricerca </t>
  </si>
  <si>
    <t>Apicoltura - Promozione, comunicazione e commercializzazione</t>
  </si>
  <si>
    <t>Vino - Ristrutturazione e riconversione vigneti</t>
  </si>
  <si>
    <t>Vino - Investimenti in immobilizzazioni materiali e immateriali</t>
  </si>
  <si>
    <t>Vino - Promozione nei paesi terzi</t>
  </si>
  <si>
    <t>Vino - Distillazione dei sottoprodotti</t>
  </si>
  <si>
    <t>Vino - Vendemmia verde</t>
  </si>
  <si>
    <t>Altri settori - Patate</t>
  </si>
  <si>
    <t>2 Anno finanziario 2025: pagamenti effettuati tra il 16 ottobre 2024 e il 31 agosto 2025 relativamente alle domande 2024.</t>
  </si>
  <si>
    <t>Riserva agricola di crisi e misure eccezionali di sostegno del mercato</t>
  </si>
  <si>
    <t>Settore del luppolo</t>
  </si>
  <si>
    <t>Altri settori</t>
  </si>
  <si>
    <t>Tipi di interventi settoriali nell'ambito dei piani strategici della PAC</t>
  </si>
  <si>
    <t>Sostegno di base al reddito per la sostenibilità</t>
  </si>
  <si>
    <t>Sostegno ridistributivo complementare al reddito per la sostenibilità</t>
  </si>
  <si>
    <t>Sostegno complementare al reddito per i giovani agricoltori</t>
  </si>
  <si>
    <t>Regimi per il clima, l'ambiente e il benessere degli animali</t>
  </si>
  <si>
    <t>Sostegno accoppiato al reddito</t>
  </si>
  <si>
    <t>Pagamento specifico per il cotone</t>
  </si>
  <si>
    <t>Pagamenti diretti nell'ambito dei piani strategici della PAC</t>
  </si>
  <si>
    <t>1 Per esercizio finanziario si intende il periodo compreso tra il 16 ottobre di un anno e il 15 ottobre dell'anno successivo.</t>
  </si>
  <si>
    <t>Tab. 4.6 - Italia. Spesa erogata e output realizzato per i Pagamenti diretti del PSP (esercizio finanziario 2024)</t>
  </si>
  <si>
    <t>Tab. 4.7 - Italia. Spesa erogata e output realizzato per i Pagamenti diretti del PSP (esercizio finanziario 2025)</t>
  </si>
  <si>
    <t>Tab. 4.8 - Italia. Spesa erogata per gli Interventi settoriali del PSP (anni finanziari 2024 e 2025)</t>
  </si>
  <si>
    <t>Fonte: elaborazioni su banca dati Spesa pubblica in agricoltura - INEA.</t>
  </si>
  <si>
    <t>Pagamento verde *</t>
  </si>
  <si>
    <t xml:space="preserve">Sostegno ridistributivo (base+complementare) al reddito per la sostenibilità </t>
  </si>
  <si>
    <t>* Pagamento a favore delle pratiche agricole benefiche per il clima e l'ambiente</t>
  </si>
  <si>
    <t>Fig. 4.8 - Gli aiuti diretti per regione nel 2024</t>
  </si>
  <si>
    <t>2024*</t>
  </si>
  <si>
    <t>*Stima</t>
  </si>
  <si>
    <t>Fonte: ISMEA su dati SIAN-SGR e Compagnie</t>
  </si>
  <si>
    <t>Totale Italia</t>
  </si>
  <si>
    <t>Rete Rurale Nazionale (RRN)</t>
  </si>
  <si>
    <t>Programma Nazionale (PSRN)</t>
  </si>
  <si>
    <t>Valle D'Aosta</t>
  </si>
  <si>
    <t>(c/a)</t>
  </si>
  <si>
    <t xml:space="preserve"> (c) </t>
  </si>
  <si>
    <t xml:space="preserve"> (b)</t>
  </si>
  <si>
    <t xml:space="preserve"> (a)</t>
  </si>
  <si>
    <t>Avanzamento di spesa 
(%)</t>
  </si>
  <si>
    <t>Spesa Pubblica
al 31/12/24</t>
  </si>
  <si>
    <t>Spesa pubblica sostenuta nel 2024</t>
  </si>
  <si>
    <t>Spesa Pubblica programmata 14-22</t>
  </si>
  <si>
    <t>Tab. 4.10 – Avanzamento della spesa dei Programmi di Sviluppo rurale 2014-2022</t>
  </si>
  <si>
    <t>Fonte: nostre elaborazioni su “Report delle spese sostenute per i Programmi di sviluppo rurale italiani, Aggiornamento al 31/12/2024”, Agea Coordinamento.</t>
  </si>
  <si>
    <t>Scambio di conoscenze e informazioni</t>
  </si>
  <si>
    <t>SRH</t>
  </si>
  <si>
    <t>Cooperazione</t>
  </si>
  <si>
    <t>SRG</t>
  </si>
  <si>
    <t>Gestione Rischio</t>
  </si>
  <si>
    <t>SRF</t>
  </si>
  <si>
    <t>Giovani e nuove imprese</t>
  </si>
  <si>
    <t>SRE</t>
  </si>
  <si>
    <t>Investimenti</t>
  </si>
  <si>
    <t>SRD</t>
  </si>
  <si>
    <t>Indennità vincoli specifici</t>
  </si>
  <si>
    <t>SRC</t>
  </si>
  <si>
    <t>Indennità vincoli naturali</t>
  </si>
  <si>
    <t>SRB</t>
  </si>
  <si>
    <t>Impegni agro-climatico-ambientali</t>
  </si>
  <si>
    <t>SRA</t>
  </si>
  <si>
    <t>(b/a)</t>
  </si>
  <si>
    <t>(b)</t>
  </si>
  <si>
    <t>(a/a tot)</t>
  </si>
  <si>
    <t>(a)</t>
  </si>
  <si>
    <t>Avanzamento di  spesa (%)</t>
  </si>
  <si>
    <t>Spesa pubblica erogata 23-25 (al 31/05/25)</t>
  </si>
  <si>
    <t>Quota su risorse programmate (%)</t>
  </si>
  <si>
    <t>Spesa Pubblica Programmata 23-27</t>
  </si>
  <si>
    <t>Descrizione tipologia intervento</t>
  </si>
  <si>
    <t>Codice Intervento</t>
  </si>
  <si>
    <t xml:space="preserve">﻿Misura </t>
  </si>
  <si>
    <t xml:space="preserve">Nome misura </t>
  </si>
  <si>
    <t>Spesa pubblica programmata 14-22</t>
  </si>
  <si>
    <t>Spesa pubblica erogata al 31/12/24</t>
  </si>
  <si>
    <t>Spesa pubblica erogata nel 2024</t>
  </si>
  <si>
    <t>Quota di spesa sul totale erogato nel 2024 (%)</t>
  </si>
  <si>
    <t xml:space="preserve">(c) </t>
  </si>
  <si>
    <t>(c/c tot)</t>
  </si>
  <si>
    <t xml:space="preserve">Trasferimento di conoscenze e azioni di informazione </t>
  </si>
  <si>
    <t xml:space="preserve">Servizi di consulenza, di sostituzione e di assistenza alla gestione delle aziende agricole </t>
  </si>
  <si>
    <t xml:space="preserve">Regimi di qualità dei prodotti agricoli e alimentari </t>
  </si>
  <si>
    <t xml:space="preserve">Investimenti in immobilizzazioni materiali </t>
  </si>
  <si>
    <t xml:space="preserve">Ripristino del potenziale produttivo agricolo danneggiato da calamità naturali e da eventi catastrofici e introduzione di adeguate misure di prevenzione </t>
  </si>
  <si>
    <t xml:space="preserve">Sviluppo delle aziende agricole e delle imprese </t>
  </si>
  <si>
    <t xml:space="preserve">Servizi di base e rinnovamento dei villaggi nelle zone rurali </t>
  </si>
  <si>
    <t xml:space="preserve">Investimenti nello sviluppo delle aree forestali e nel miglioramento della redditività delle foreste </t>
  </si>
  <si>
    <t xml:space="preserve">Costituzione di associazioni e organizzazioni di produttori </t>
  </si>
  <si>
    <t xml:space="preserve">Pagamenti agro-climatico-ambientali </t>
  </si>
  <si>
    <t xml:space="preserve">Agricoltura biologica </t>
  </si>
  <si>
    <t xml:space="preserve">Indennità Natura 2000 e indennità connesse alla direttiva quadro sulle acque </t>
  </si>
  <si>
    <t xml:space="preserve">Indennità a favore delle zone soggette a vincoli naturali o ad altri vincoli specifici </t>
  </si>
  <si>
    <t xml:space="preserve">Benessere degli animali </t>
  </si>
  <si>
    <t xml:space="preserve">Servizi silvo-climatico-ambientali e salvaguardia della foresta </t>
  </si>
  <si>
    <t xml:space="preserve">Cooperazione </t>
  </si>
  <si>
    <t xml:space="preserve">Gestione del rischio </t>
  </si>
  <si>
    <t>Sostegno allo sviluppo locale LEADER</t>
  </si>
  <si>
    <t xml:space="preserve">Assistenza tecnica negli Stati membri </t>
  </si>
  <si>
    <t xml:space="preserve">Sostegno temporaneo eccezionale a favore di agricoltori e PMI particolarmente colpiti dalla crisi di COVID-19 (articolo 39b) </t>
  </si>
  <si>
    <t xml:space="preserve">Sostegno temporaneo eccezionale a favore di agricoltori e PMI particolarmente colpiti dall'impatto dell'invasione russa dell'Ucraina </t>
  </si>
  <si>
    <t xml:space="preserve">Prepensionamento (Misura sospesa) </t>
  </si>
  <si>
    <t>Rispetto dei requisiti prescritti dalla normativa comunitaria (Misura sospesa)</t>
  </si>
  <si>
    <t>Acquisizione di competenze, animazione e attuazione (Misura sospesa)</t>
  </si>
  <si>
    <t>Fonte: Nostre elaborazioni su “Report delle spese sostenute per i Programmi di sviluppo rurale italiani, Aggiornamento al 31/12/2024”, Agea Coordinamento.</t>
  </si>
  <si>
    <t>Fonte: Nostre elaborazioni su dati Agea coordinamento</t>
  </si>
  <si>
    <t>Quota su spesa erogata (%)</t>
  </si>
  <si>
    <t>N. di Regioni con intervento programmato</t>
  </si>
  <si>
    <t>N. di Regioni con intervento attivato</t>
  </si>
  <si>
    <t>(b/b tot)</t>
  </si>
  <si>
    <t>SRA01</t>
  </si>
  <si>
    <t>produzione integrata</t>
  </si>
  <si>
    <t>SRA02</t>
  </si>
  <si>
    <t>uso sostenibile acqua</t>
  </si>
  <si>
    <t>SRA03</t>
  </si>
  <si>
    <t>tecniche lavorazione ridotta suoli</t>
  </si>
  <si>
    <t>SRA04</t>
  </si>
  <si>
    <t>apporto sostanza organica nei suoli</t>
  </si>
  <si>
    <t>SRA05</t>
  </si>
  <si>
    <t>inerbimento colture arboree</t>
  </si>
  <si>
    <t>SRA06</t>
  </si>
  <si>
    <t>cover crops</t>
  </si>
  <si>
    <t>SRA07</t>
  </si>
  <si>
    <t>conversione seminativi a prati e pascoli</t>
  </si>
  <si>
    <t>SRA08</t>
  </si>
  <si>
    <t>gestione prati  e pascoli permanenti</t>
  </si>
  <si>
    <t>SRA09</t>
  </si>
  <si>
    <t>habitat natura 2000</t>
  </si>
  <si>
    <t>SRA10</t>
  </si>
  <si>
    <t>infrastrutture ecologiche</t>
  </si>
  <si>
    <t>SRA12</t>
  </si>
  <si>
    <t>colture  a perdere corridoi ecologici fasce tampone</t>
  </si>
  <si>
    <t>SRA13</t>
  </si>
  <si>
    <t>riduzione emissioni ammoniaca (or. zootecnica)</t>
  </si>
  <si>
    <t>SRA14</t>
  </si>
  <si>
    <t>agrobiodiversità - allevatori</t>
  </si>
  <si>
    <t>SRA15</t>
  </si>
  <si>
    <t>agrobiodiversità - agricoltori</t>
  </si>
  <si>
    <t>SRA16</t>
  </si>
  <si>
    <t>conservazione agrobidoversità</t>
  </si>
  <si>
    <t>SRA17</t>
  </si>
  <si>
    <t>convivenza con grandi carnivori</t>
  </si>
  <si>
    <t>SRA18</t>
  </si>
  <si>
    <t>apicoltura</t>
  </si>
  <si>
    <t>SRA19</t>
  </si>
  <si>
    <t>riduzione impiego fitofarmaci</t>
  </si>
  <si>
    <t>SRA20</t>
  </si>
  <si>
    <t>uso sostenibile nutrienti</t>
  </si>
  <si>
    <t>SRA21</t>
  </si>
  <si>
    <t>gesitone residui</t>
  </si>
  <si>
    <t>SRA22</t>
  </si>
  <si>
    <t>risaie</t>
  </si>
  <si>
    <t>SRA24</t>
  </si>
  <si>
    <t>pratiche agricoltura precisione</t>
  </si>
  <si>
    <t>SRA25</t>
  </si>
  <si>
    <t>tutela colture arboree</t>
  </si>
  <si>
    <t>SRA26</t>
  </si>
  <si>
    <t>ritiro seminativi dalla produzione</t>
  </si>
  <si>
    <t>SRA27</t>
  </si>
  <si>
    <t>impegni silvoambientali e in materia di clima</t>
  </si>
  <si>
    <t>SRA28</t>
  </si>
  <si>
    <t>mantenimento forestazione/ imboschimento</t>
  </si>
  <si>
    <t>SRA29</t>
  </si>
  <si>
    <t>produzione biologica</t>
  </si>
  <si>
    <t>SRA30</t>
  </si>
  <si>
    <t>benessere animale</t>
  </si>
  <si>
    <t>SRA31</t>
  </si>
  <si>
    <t>risorse genetiche forestali</t>
  </si>
  <si>
    <t>Interventi di transizione regionali</t>
  </si>
  <si>
    <t xml:space="preserve">Complementi di Sviluppo Rurale (CSR) </t>
  </si>
  <si>
    <t>Quota su risorse erogate (%)</t>
  </si>
  <si>
    <t>Tab. 4.15 - Il mercato assicurativo agricolo agevolato in Italia</t>
  </si>
  <si>
    <t>Fig. 4.9- Andamento delle agevolazioni fiscali in agricoltura (2021-2024), mil. di euro</t>
  </si>
  <si>
    <t>Media 2021 - 2024</t>
  </si>
  <si>
    <t xml:space="preserve"> Fig. 4.10 - La composizione delle agevolazioni fiscali in agricoltura (2021-2024)</t>
  </si>
  <si>
    <t>2023</t>
  </si>
  <si>
    <t>Friuli V. G.</t>
  </si>
  <si>
    <t>Umbria 2021 stimata.</t>
  </si>
  <si>
    <t>Fig. 4.12 Incidenza dei pagamenti totali sul valore aggiunto regionale della branca agricoltura, silvicoltura e pesca - %</t>
  </si>
  <si>
    <t>Gestione d'impresa</t>
  </si>
  <si>
    <t>Umbria 2021 srimata.</t>
  </si>
  <si>
    <r>
      <t>Ammasso pubblico e privato</t>
    </r>
    <r>
      <rPr>
        <vertAlign val="superscript"/>
        <sz val="10"/>
        <rFont val="Calibri"/>
        <family val="2"/>
      </rPr>
      <t>1</t>
    </r>
  </si>
  <si>
    <r>
      <t xml:space="preserve">Fonte: </t>
    </r>
    <r>
      <rPr>
        <sz val="10"/>
        <rFont val="Calibri"/>
        <family val="2"/>
      </rPr>
      <t>elaborazioni su dati Commissione europea, 2024 e 2025</t>
    </r>
    <r>
      <rPr>
        <i/>
        <sz val="10"/>
        <rFont val="Calibri"/>
        <family val="2"/>
      </rPr>
      <t>.</t>
    </r>
  </si>
  <si>
    <r>
      <t>Pagamenti 
AF 2024</t>
    </r>
    <r>
      <rPr>
        <vertAlign val="superscript"/>
        <sz val="11"/>
        <color theme="1"/>
        <rFont val="Calibri"/>
        <family val="2"/>
      </rPr>
      <t xml:space="preserve">1
</t>
    </r>
    <r>
      <rPr>
        <sz val="10"/>
        <rFont val="Calibri"/>
        <family val="2"/>
      </rPr>
      <t>(euro)</t>
    </r>
  </si>
  <si>
    <r>
      <t>Pagamenti 
AF 2025</t>
    </r>
    <r>
      <rPr>
        <vertAlign val="superscript"/>
        <sz val="11"/>
        <color theme="1"/>
        <rFont val="Calibri"/>
        <family val="2"/>
      </rPr>
      <t xml:space="preserve">2
</t>
    </r>
    <r>
      <rPr>
        <sz val="10"/>
        <rFont val="Calibri"/>
        <family val="2"/>
      </rPr>
      <t>(euro)</t>
    </r>
  </si>
  <si>
    <r>
      <t>Pagamenti AF 2025</t>
    </r>
    <r>
      <rPr>
        <vertAlign val="superscript"/>
        <sz val="11"/>
        <color theme="1"/>
        <rFont val="Calibri"/>
        <family val="2"/>
      </rPr>
      <t xml:space="preserve">1
</t>
    </r>
    <r>
      <rPr>
        <sz val="10"/>
        <rFont val="Calibri"/>
        <family val="2"/>
      </rPr>
      <t>(milioni di euro)</t>
    </r>
  </si>
  <si>
    <r>
      <t>Output pagato 
AF 2025</t>
    </r>
    <r>
      <rPr>
        <vertAlign val="superscript"/>
        <sz val="11"/>
        <rFont val="Calibri"/>
        <family val="2"/>
      </rPr>
      <t>2</t>
    </r>
  </si>
  <si>
    <r>
      <t>Pagamenti AF 2024</t>
    </r>
    <r>
      <rPr>
        <vertAlign val="superscript"/>
        <sz val="11"/>
        <color theme="1"/>
        <rFont val="Calibri"/>
        <family val="2"/>
      </rPr>
      <t xml:space="preserve">1
</t>
    </r>
    <r>
      <rPr>
        <sz val="10"/>
        <rFont val="Calibri"/>
        <family val="2"/>
      </rPr>
      <t>(milioni di euro)</t>
    </r>
  </si>
  <si>
    <r>
      <t>Output pagato 
AF 2024</t>
    </r>
    <r>
      <rPr>
        <vertAlign val="superscript"/>
        <sz val="11"/>
        <rFont val="Calibri"/>
        <family val="2"/>
      </rPr>
      <t>2</t>
    </r>
  </si>
  <si>
    <t>Fonte: elaborazioni su Banca Dati Spesa Pubblica in Agricoltura - CREA.</t>
  </si>
  <si>
    <t>Fig. 4.2 - Ripartizione del sostegno al settore agricolo per tipologia di intervento - 2024 (%)</t>
  </si>
  <si>
    <t>(milioni di euro correnti)</t>
  </si>
  <si>
    <t>Tab. 4.2 - Proposta per il Quadro Finanziario Pluriennale 2028-2034 (UE-27) e dettaglio della Rubrica 1</t>
  </si>
  <si>
    <t>valori ai prezzi 2024</t>
  </si>
  <si>
    <t>Fonte: stime sulla base di dati ISTAT e Banca Dati Spesa Pubblica CREA - PB.</t>
  </si>
  <si>
    <t>Tab. 4.5 - Sostegno UE e tassi di cofinanziamento nazionali applicabili agli interventi della PAC previsti dalle proposte di riforma per il periodo 2028-2034</t>
  </si>
  <si>
    <t>Pagato/programmato (%)</t>
  </si>
  <si>
    <t>Output pagato/programmato (%)</t>
  </si>
  <si>
    <r>
      <t>Tab. 4.9 - Ripartizione delle erogazioni del FEAGA nell'UE e in Italia per voce di spesa (per esercizio finanziario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>)</t>
    </r>
  </si>
  <si>
    <t>Trentino-Alto Adige</t>
  </si>
  <si>
    <t>Emilia-Romagna</t>
  </si>
  <si>
    <t>Nota: il dato negativo riferito alla misura 22 è da ricondurre a recuperi sulla spesa erogata in annualità precedenti.</t>
  </si>
  <si>
    <r>
      <t>Totale</t>
    </r>
    <r>
      <rPr>
        <vertAlign val="superscript"/>
        <sz val="11"/>
        <color theme="1"/>
        <rFont val="Calibri"/>
        <family val="2"/>
      </rPr>
      <t>1</t>
    </r>
  </si>
  <si>
    <t>1. Non include le risorse destinate all'assistenza tecnica</t>
  </si>
  <si>
    <t>Fonte: elaborazioni su dati Agea coordinamento.</t>
  </si>
  <si>
    <r>
      <t>Totale CSR</t>
    </r>
    <r>
      <rPr>
        <b/>
        <vertAlign val="superscript"/>
        <sz val="11"/>
        <color theme="1"/>
        <rFont val="Calibri"/>
        <family val="2"/>
      </rPr>
      <t>1</t>
    </r>
  </si>
  <si>
    <t>Tariffa media (%)</t>
  </si>
  <si>
    <t>Fonte: elaborazioni su dati INPS, ISTAT e MEF.</t>
  </si>
  <si>
    <t>Fig. 4.11 - Incidenza delle agevolazioni per fonte di provenienza e per regione - 2024</t>
  </si>
  <si>
    <t>Fig. 4.13 - Destinazione economica della spesa agricola regionale per grandi aggregati nel 2023 - valori percentuali</t>
  </si>
  <si>
    <t>Fig. 4.7 -Gli interventi sui mercati agricoli per regione - 2024</t>
  </si>
  <si>
    <t>Tab. 4.13 - Avanzamento della spesa dello Sviluppo rurale 2023-2027</t>
  </si>
  <si>
    <t>Tab. 4.11 – Avanzamento della spesa delle Misure di Sviluppo rurale 2014-2022</t>
  </si>
  <si>
    <t>Tab. 4.12 – Avanzamento della spesa dello Sviluppo rurale 2023-2027</t>
  </si>
  <si>
    <t>Tab. 4.14 - Avanzamento della spesa dei 21 Complementi di Sviluppo Rurale (Csr) 2023-2027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</si>
</sst>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1" formatCode="_-* #,##0_-;\-* #,##0_-;_-* &quot;-&quot;_-;_-@_-"/>
    <numFmt numFmtId="43" formatCode="_-* #,##0.00_-;\-* #,##0.00_-;_-* &quot;-&quot;??_-;_-@_-"/>
    <numFmt numFmtId="164" formatCode="_-* #,##0.00\ _€_-;\-* #,##0.00\ _€_-;_-* &quot;-&quot;??\ _€_-;_-@_-"/>
    <numFmt numFmtId="165" formatCode="0.0"/>
    <numFmt numFmtId="166" formatCode="#,##0.0"/>
    <numFmt numFmtId="167" formatCode="_-[$€-2]\ * #,##0.00_-;\-[$€-2]\ * #,##0.00_-;_-[$€-2]\ * &quot;-&quot;??_-"/>
    <numFmt numFmtId="168" formatCode="_(* #,##0.00_);_(* \(#,##0.00\);_(* &quot;-&quot;??_);_(@_)"/>
    <numFmt numFmtId="169" formatCode="_-* #,##0.0_-;\-* #,##0.0_-;_-* &quot;-&quot;??_-;_-@_-"/>
    <numFmt numFmtId="170" formatCode="0.0%"/>
    <numFmt numFmtId="171" formatCode="#,##0_);\(#,##0\)"/>
    <numFmt numFmtId="172" formatCode="_-* #,##0_-;\-* #,##0_-;_-* &quot;-&quot;??_-;_-@_-"/>
    <numFmt numFmtId="173" formatCode="_-* #,##0.0\ _€_-;\-* #,##0.0\ _€_-;_-* &quot;-&quot;?\ _€_-;_-@_-"/>
    <numFmt numFmtId="174" formatCode="#,##0.000000"/>
    <numFmt numFmtId="175" formatCode="_-* #,##0\ _€_-;\-* #,##0\ _€_-;_-* &quot;-&quot;??\ _€_-;_-@_-"/>
  </numFmts>
  <fonts count="7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2"/>
      <color indexed="8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  <scheme val="minor"/>
    </font>
    <font>
      <sz val="12"/>
      <color rgb="FF0000FF"/>
      <name val="Calibri"/>
      <family val="2"/>
    </font>
    <font>
      <b/>
      <sz val="12"/>
      <color rgb="FF0000FF"/>
      <name val="Calibri"/>
      <family val="2"/>
    </font>
    <font>
      <sz val="10"/>
      <name val="Futura Md"/>
      <family val="2"/>
    </font>
    <font>
      <u/>
      <sz val="10"/>
      <color indexed="12"/>
      <name val="Futura Md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</font>
    <font>
      <sz val="10"/>
      <name val="MS Sans Serif"/>
      <family val="2"/>
    </font>
    <font>
      <sz val="10"/>
      <name val="Calibri"/>
      <family val="2"/>
    </font>
    <font>
      <b/>
      <i/>
      <sz val="10"/>
      <name val="Calibri"/>
      <family val="2"/>
    </font>
    <font>
      <b/>
      <sz val="11"/>
      <name val="Calibri"/>
      <family val="2"/>
    </font>
    <font>
      <sz val="10"/>
      <name val="Futura Md"/>
    </font>
    <font>
      <sz val="10"/>
      <name val="MS Sans Serif"/>
    </font>
    <font>
      <sz val="10"/>
      <name val="Arial"/>
      <family val="2"/>
      <charset val="1"/>
    </font>
    <font>
      <sz val="10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i/>
      <sz val="10"/>
      <name val="Calibri"/>
      <family val="2"/>
    </font>
    <font>
      <sz val="10"/>
      <color rgb="FFFF0000"/>
      <name val="Calibri"/>
      <family val="2"/>
    </font>
    <font>
      <b/>
      <sz val="10"/>
      <name val="Calibri"/>
      <family val="2"/>
    </font>
    <font>
      <sz val="10"/>
      <color rgb="FF0000FF"/>
      <name val="Calibri"/>
      <family val="2"/>
    </font>
    <font>
      <sz val="11"/>
      <color rgb="FFFF0000"/>
      <name val="Calibri"/>
      <family val="2"/>
    </font>
    <font>
      <sz val="10"/>
      <color rgb="FF242322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8"/>
      <name val="Calibri"/>
      <family val="2"/>
    </font>
    <font>
      <sz val="11"/>
      <color rgb="FF006100"/>
      <name val="Calibri"/>
      <family val="2"/>
    </font>
    <font>
      <sz val="11"/>
      <color rgb="FF9C6500"/>
      <name val="Calibri"/>
      <family val="2"/>
    </font>
    <font>
      <sz val="11"/>
      <color rgb="FF9C0006"/>
      <name val="Calibri"/>
      <family val="2"/>
    </font>
    <font>
      <vertAlign val="superscript"/>
      <sz val="10"/>
      <name val="Calibri"/>
      <family val="2"/>
    </font>
    <font>
      <i/>
      <sz val="11"/>
      <color theme="1"/>
      <name val="Calibri"/>
      <family val="2"/>
    </font>
    <font>
      <sz val="12"/>
      <color theme="1"/>
      <name val="Calibri"/>
      <family val="2"/>
    </font>
    <font>
      <vertAlign val="superscript"/>
      <sz val="11"/>
      <color theme="1"/>
      <name val="Calibri"/>
      <family val="2"/>
    </font>
    <font>
      <vertAlign val="superscript"/>
      <sz val="11"/>
      <name val="Calibri"/>
      <family val="2"/>
    </font>
    <font>
      <b/>
      <sz val="10"/>
      <color rgb="FFFF0000"/>
      <name val="Calibri"/>
      <family val="2"/>
    </font>
    <font>
      <b/>
      <sz val="22"/>
      <color rgb="FF00B050"/>
      <name val="Calibri"/>
      <family val="2"/>
    </font>
    <font>
      <i/>
      <sz val="11"/>
      <name val="Calibri"/>
      <family val="2"/>
    </font>
    <font>
      <b/>
      <vertAlign val="superscript"/>
      <sz val="11"/>
      <color theme="1"/>
      <name val="Calibri"/>
      <family val="2"/>
    </font>
    <font>
      <i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b/>
      <i/>
      <sz val="10"/>
      <color theme="1"/>
      <name val="Calibri"/>
      <family val="2"/>
    </font>
    <font>
      <sz val="1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8" fillId="0" borderId="0" applyFont="0" applyFill="0" applyBorder="0" applyAlignment="0" applyProtection="0"/>
    <xf numFmtId="0" fontId="14" fillId="7" borderId="1" applyNumberFormat="0" applyAlignment="0" applyProtection="0"/>
    <xf numFmtId="0" fontId="15" fillId="22" borderId="0" applyNumberFormat="0" applyBorder="0" applyAlignment="0" applyProtection="0"/>
    <xf numFmtId="0" fontId="16" fillId="0" borderId="0"/>
    <xf numFmtId="0" fontId="29" fillId="0" borderId="0"/>
    <xf numFmtId="0" fontId="16" fillId="23" borderId="4" applyNumberFormat="0" applyFont="0" applyAlignment="0" applyProtection="0"/>
    <xf numFmtId="0" fontId="17" fillId="16" borderId="5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9" applyNumberFormat="0" applyFill="0" applyAlignment="0" applyProtection="0"/>
    <xf numFmtId="0" fontId="25" fillId="3" borderId="0" applyNumberFormat="0" applyBorder="0" applyAlignment="0" applyProtection="0"/>
    <xf numFmtId="0" fontId="26" fillId="4" borderId="0" applyNumberFormat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32" fillId="0" borderId="0" applyFont="0" applyFill="0" applyBorder="0" applyAlignment="0" applyProtection="0"/>
    <xf numFmtId="168" fontId="33" fillId="0" borderId="0" applyFont="0" applyFill="0" applyBorder="0" applyAlignment="0" applyProtection="0"/>
    <xf numFmtId="0" fontId="34" fillId="24" borderId="0" applyNumberFormat="0" applyBorder="0" applyAlignment="0" applyProtection="0"/>
    <xf numFmtId="0" fontId="35" fillId="25" borderId="0" applyNumberFormat="0" applyBorder="0" applyAlignment="0" applyProtection="0"/>
    <xf numFmtId="0" fontId="36" fillId="26" borderId="0" applyNumberFormat="0" applyBorder="0" applyAlignment="0" applyProtection="0"/>
    <xf numFmtId="0" fontId="9" fillId="0" borderId="0"/>
    <xf numFmtId="9" fontId="42" fillId="0" borderId="0" applyFont="0" applyFill="0" applyBorder="0" applyAlignment="0" applyProtection="0"/>
    <xf numFmtId="0" fontId="42" fillId="0" borderId="0"/>
    <xf numFmtId="0" fontId="8" fillId="0" borderId="0"/>
    <xf numFmtId="0" fontId="43" fillId="0" borderId="0"/>
    <xf numFmtId="0" fontId="38" fillId="0" borderId="0"/>
    <xf numFmtId="43" fontId="3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4" fillId="0" borderId="0"/>
    <xf numFmtId="43" fontId="44" fillId="0" borderId="0" applyFont="0" applyFill="0" applyBorder="0" applyAlignment="0" applyProtection="0"/>
    <xf numFmtId="0" fontId="45" fillId="0" borderId="0"/>
    <xf numFmtId="0" fontId="46" fillId="0" borderId="0" applyNumberForma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4">
    <xf numFmtId="0" fontId="0" fillId="0" borderId="0" xfId="0"/>
    <xf numFmtId="166" fontId="27" fillId="0" borderId="0" xfId="0" applyNumberFormat="1" applyFont="1"/>
    <xf numFmtId="166" fontId="30" fillId="0" borderId="0" xfId="0" applyNumberFormat="1" applyFont="1"/>
    <xf numFmtId="166" fontId="31" fillId="0" borderId="12" xfId="0" applyNumberFormat="1" applyFont="1" applyBorder="1"/>
    <xf numFmtId="0" fontId="39" fillId="0" borderId="0" xfId="47" applyFont="1" applyAlignment="1">
      <alignment horizontal="right"/>
    </xf>
    <xf numFmtId="0" fontId="39" fillId="0" borderId="0" xfId="47" applyFont="1"/>
    <xf numFmtId="0" fontId="41" fillId="0" borderId="0" xfId="47" applyFont="1" applyAlignment="1">
      <alignment horizontal="left"/>
    </xf>
    <xf numFmtId="165" fontId="39" fillId="0" borderId="0" xfId="47" applyNumberFormat="1" applyFont="1"/>
    <xf numFmtId="0" fontId="37" fillId="0" borderId="0" xfId="47" applyFont="1"/>
    <xf numFmtId="0" fontId="41" fillId="0" borderId="0" xfId="47" applyFont="1"/>
    <xf numFmtId="0" fontId="48" fillId="0" borderId="0" xfId="80" applyFont="1"/>
    <xf numFmtId="0" fontId="49" fillId="0" borderId="0" xfId="80" applyFont="1"/>
    <xf numFmtId="0" fontId="48" fillId="0" borderId="0" xfId="81" applyFont="1"/>
    <xf numFmtId="1" fontId="48" fillId="0" borderId="0" xfId="81" applyNumberFormat="1" applyFont="1"/>
    <xf numFmtId="9" fontId="48" fillId="0" borderId="0" xfId="81" applyNumberFormat="1" applyFont="1"/>
    <xf numFmtId="0" fontId="37" fillId="0" borderId="0" xfId="81" applyFont="1"/>
    <xf numFmtId="0" fontId="48" fillId="0" borderId="0" xfId="81" applyFont="1" applyAlignment="1">
      <alignment horizontal="left"/>
    </xf>
    <xf numFmtId="0" fontId="40" fillId="0" borderId="17" xfId="47" applyFont="1" applyBorder="1" applyAlignment="1">
      <alignment horizontal="left"/>
    </xf>
    <xf numFmtId="0" fontId="52" fillId="0" borderId="0" xfId="0" applyFont="1"/>
    <xf numFmtId="0" fontId="39" fillId="0" borderId="0" xfId="0" applyFont="1"/>
    <xf numFmtId="0" fontId="53" fillId="0" borderId="0" xfId="0" applyFont="1"/>
    <xf numFmtId="166" fontId="39" fillId="0" borderId="0" xfId="0" applyNumberFormat="1" applyFont="1"/>
    <xf numFmtId="3" fontId="39" fillId="0" borderId="0" xfId="0" applyNumberFormat="1" applyFont="1"/>
    <xf numFmtId="0" fontId="39" fillId="0" borderId="0" xfId="0" applyFont="1" applyAlignment="1">
      <alignment vertical="center" wrapText="1"/>
    </xf>
    <xf numFmtId="165" fontId="39" fillId="0" borderId="0" xfId="0" applyNumberFormat="1" applyFont="1"/>
    <xf numFmtId="166" fontId="52" fillId="0" borderId="0" xfId="0" applyNumberFormat="1" applyFont="1" applyAlignment="1">
      <alignment horizontal="right" vertical="center"/>
    </xf>
    <xf numFmtId="0" fontId="39" fillId="0" borderId="0" xfId="59" applyFont="1"/>
    <xf numFmtId="0" fontId="39" fillId="0" borderId="0" xfId="59" applyFont="1" applyAlignment="1">
      <alignment horizontal="center"/>
    </xf>
    <xf numFmtId="166" fontId="55" fillId="0" borderId="0" xfId="59" applyNumberFormat="1" applyFont="1"/>
    <xf numFmtId="169" fontId="53" fillId="0" borderId="0" xfId="59" applyNumberFormat="1" applyFont="1"/>
    <xf numFmtId="169" fontId="39" fillId="0" borderId="0" xfId="59" applyNumberFormat="1" applyFont="1"/>
    <xf numFmtId="166" fontId="39" fillId="0" borderId="0" xfId="59" applyNumberFormat="1" applyFont="1"/>
    <xf numFmtId="0" fontId="53" fillId="0" borderId="0" xfId="59" applyFont="1"/>
    <xf numFmtId="0" fontId="53" fillId="0" borderId="0" xfId="60" applyFont="1"/>
    <xf numFmtId="0" fontId="56" fillId="0" borderId="0" xfId="59" applyFont="1"/>
    <xf numFmtId="0" fontId="39" fillId="0" borderId="0" xfId="60" applyFont="1"/>
    <xf numFmtId="0" fontId="54" fillId="27" borderId="18" xfId="47" applyFont="1" applyFill="1" applyBorder="1"/>
    <xf numFmtId="0" fontId="39" fillId="0" borderId="17" xfId="47" applyFont="1" applyBorder="1"/>
    <xf numFmtId="0" fontId="54" fillId="0" borderId="0" xfId="47" applyFont="1"/>
    <xf numFmtId="165" fontId="54" fillId="0" borderId="0" xfId="47" applyNumberFormat="1" applyFont="1"/>
    <xf numFmtId="0" fontId="51" fillId="27" borderId="17" xfId="55" applyFont="1" applyFill="1" applyBorder="1"/>
    <xf numFmtId="170" fontId="39" fillId="0" borderId="0" xfId="47" applyNumberFormat="1" applyFont="1"/>
    <xf numFmtId="171" fontId="39" fillId="0" borderId="13" xfId="47" applyNumberFormat="1" applyFont="1" applyBorder="1"/>
    <xf numFmtId="171" fontId="39" fillId="0" borderId="0" xfId="47" applyNumberFormat="1" applyFont="1"/>
    <xf numFmtId="171" fontId="54" fillId="0" borderId="0" xfId="47" applyNumberFormat="1" applyFont="1"/>
    <xf numFmtId="3" fontId="39" fillId="0" borderId="17" xfId="55" applyNumberFormat="1" applyFont="1" applyBorder="1"/>
    <xf numFmtId="0" fontId="48" fillId="0" borderId="0" xfId="84" applyFont="1"/>
    <xf numFmtId="170" fontId="39" fillId="0" borderId="0" xfId="86" applyNumberFormat="1" applyFont="1"/>
    <xf numFmtId="0" fontId="48" fillId="0" borderId="0" xfId="84" applyFont="1" applyAlignment="1">
      <alignment horizontal="center" vertical="center"/>
    </xf>
    <xf numFmtId="3" fontId="48" fillId="0" borderId="0" xfId="84" applyNumberFormat="1" applyFont="1" applyAlignment="1">
      <alignment horizontal="center" vertical="center"/>
    </xf>
    <xf numFmtId="170" fontId="39" fillId="0" borderId="0" xfId="86" applyNumberFormat="1" applyFont="1" applyAlignment="1">
      <alignment horizontal="center" vertical="center"/>
    </xf>
    <xf numFmtId="0" fontId="48" fillId="0" borderId="0" xfId="84" applyFont="1" applyAlignment="1">
      <alignment horizontal="left" vertical="center" wrapText="1"/>
    </xf>
    <xf numFmtId="0" fontId="48" fillId="0" borderId="0" xfId="84" applyFont="1" applyAlignment="1">
      <alignment vertical="center"/>
    </xf>
    <xf numFmtId="3" fontId="48" fillId="0" borderId="0" xfId="84" applyNumberFormat="1" applyFont="1"/>
    <xf numFmtId="0" fontId="48" fillId="0" borderId="0" xfId="84" applyFont="1" applyAlignment="1">
      <alignment vertical="center" wrapText="1"/>
    </xf>
    <xf numFmtId="10" fontId="48" fillId="0" borderId="0" xfId="84" applyNumberFormat="1" applyFont="1"/>
    <xf numFmtId="0" fontId="52" fillId="0" borderId="0" xfId="47" applyFont="1"/>
    <xf numFmtId="0" fontId="39" fillId="0" borderId="11" xfId="47" applyFont="1" applyBorder="1" applyAlignment="1">
      <alignment horizontal="center" vertical="center" wrapText="1"/>
    </xf>
    <xf numFmtId="0" fontId="61" fillId="0" borderId="11" xfId="47" applyFont="1" applyBorder="1" applyAlignment="1">
      <alignment horizontal="center" vertical="center" wrapText="1"/>
    </xf>
    <xf numFmtId="41" fontId="39" fillId="0" borderId="0" xfId="48" applyFont="1" applyFill="1" applyBorder="1" applyAlignment="1" applyProtection="1">
      <alignment horizontal="left"/>
    </xf>
    <xf numFmtId="1" fontId="51" fillId="0" borderId="0" xfId="49" applyNumberFormat="1" applyFont="1" applyFill="1" applyBorder="1" applyAlignment="1">
      <alignment horizontal="center" vertical="center"/>
    </xf>
    <xf numFmtId="41" fontId="39" fillId="0" borderId="0" xfId="47" applyNumberFormat="1" applyFont="1"/>
    <xf numFmtId="3" fontId="50" fillId="0" borderId="0" xfId="49" applyNumberFormat="1" applyFont="1" applyFill="1" applyBorder="1" applyAlignment="1">
      <alignment horizontal="center" vertical="center"/>
    </xf>
    <xf numFmtId="0" fontId="39" fillId="0" borderId="0" xfId="47" applyFont="1" applyAlignment="1">
      <alignment horizontal="left"/>
    </xf>
    <xf numFmtId="0" fontId="39" fillId="0" borderId="12" xfId="47" applyFont="1" applyBorder="1"/>
    <xf numFmtId="0" fontId="39" fillId="0" borderId="10" xfId="47" applyFont="1" applyBorder="1"/>
    <xf numFmtId="0" fontId="39" fillId="0" borderId="10" xfId="47" applyFont="1" applyBorder="1" applyAlignment="1">
      <alignment horizontal="center" vertical="center" wrapText="1"/>
    </xf>
    <xf numFmtId="0" fontId="39" fillId="0" borderId="10" xfId="47" applyFont="1" applyBorder="1" applyAlignment="1">
      <alignment horizontal="center" vertical="center"/>
    </xf>
    <xf numFmtId="0" fontId="39" fillId="0" borderId="10" xfId="47" applyFont="1" applyBorder="1" applyAlignment="1">
      <alignment vertical="center"/>
    </xf>
    <xf numFmtId="1" fontId="39" fillId="0" borderId="0" xfId="47" applyNumberFormat="1" applyFont="1" applyAlignment="1">
      <alignment horizontal="center"/>
    </xf>
    <xf numFmtId="1" fontId="39" fillId="0" borderId="0" xfId="47" applyNumberFormat="1" applyFont="1"/>
    <xf numFmtId="1" fontId="62" fillId="0" borderId="0" xfId="52" applyNumberFormat="1" applyFont="1" applyFill="1"/>
    <xf numFmtId="1" fontId="63" fillId="0" borderId="0" xfId="53" applyNumberFormat="1" applyFont="1" applyFill="1"/>
    <xf numFmtId="1" fontId="64" fillId="0" borderId="0" xfId="54" applyNumberFormat="1" applyFont="1" applyFill="1"/>
    <xf numFmtId="3" fontId="54" fillId="0" borderId="0" xfId="47" applyNumberFormat="1" applyFont="1"/>
    <xf numFmtId="3" fontId="39" fillId="0" borderId="0" xfId="47" applyNumberFormat="1" applyFont="1" applyAlignment="1">
      <alignment horizontal="center"/>
    </xf>
    <xf numFmtId="0" fontId="39" fillId="0" borderId="12" xfId="80" applyFont="1" applyBorder="1"/>
    <xf numFmtId="0" fontId="39" fillId="0" borderId="0" xfId="80" applyFont="1" applyAlignment="1">
      <alignment horizontal="center"/>
    </xf>
    <xf numFmtId="0" fontId="39" fillId="0" borderId="0" xfId="47" applyFont="1" applyAlignment="1">
      <alignment horizontal="center"/>
    </xf>
    <xf numFmtId="0" fontId="39" fillId="0" borderId="0" xfId="80" applyFont="1"/>
    <xf numFmtId="0" fontId="39" fillId="0" borderId="10" xfId="47" applyFont="1" applyBorder="1" applyAlignment="1">
      <alignment horizontal="center"/>
    </xf>
    <xf numFmtId="0" fontId="39" fillId="0" borderId="10" xfId="80" applyFont="1" applyBorder="1"/>
    <xf numFmtId="166" fontId="48" fillId="0" borderId="0" xfId="80" applyNumberFormat="1" applyFont="1"/>
    <xf numFmtId="166" fontId="54" fillId="0" borderId="0" xfId="80" applyNumberFormat="1" applyFont="1"/>
    <xf numFmtId="166" fontId="39" fillId="0" borderId="0" xfId="47" applyNumberFormat="1" applyFont="1" applyAlignment="1">
      <alignment horizontal="right"/>
    </xf>
    <xf numFmtId="166" fontId="40" fillId="0" borderId="0" xfId="47" applyNumberFormat="1" applyFont="1" applyAlignment="1">
      <alignment horizontal="right"/>
    </xf>
    <xf numFmtId="166" fontId="54" fillId="0" borderId="0" xfId="47" quotePrefix="1" applyNumberFormat="1" applyFont="1" applyAlignment="1">
      <alignment horizontal="right"/>
    </xf>
    <xf numFmtId="166" fontId="54" fillId="0" borderId="0" xfId="47" applyNumberFormat="1" applyFont="1" applyAlignment="1">
      <alignment horizontal="right"/>
    </xf>
    <xf numFmtId="166" fontId="39" fillId="0" borderId="0" xfId="47" quotePrefix="1" applyNumberFormat="1" applyFont="1" applyAlignment="1">
      <alignment horizontal="right"/>
    </xf>
    <xf numFmtId="0" fontId="52" fillId="0" borderId="0" xfId="80" applyFont="1"/>
    <xf numFmtId="166" fontId="39" fillId="0" borderId="0" xfId="80" applyNumberFormat="1" applyFont="1"/>
    <xf numFmtId="166" fontId="52" fillId="0" borderId="0" xfId="47" quotePrefix="1" applyNumberFormat="1" applyFont="1" applyAlignment="1">
      <alignment horizontal="right"/>
    </xf>
    <xf numFmtId="0" fontId="54" fillId="0" borderId="0" xfId="47" applyFont="1" applyAlignment="1">
      <alignment wrapText="1"/>
    </xf>
    <xf numFmtId="166" fontId="40" fillId="0" borderId="0" xfId="47" quotePrefix="1" applyNumberFormat="1" applyFont="1" applyAlignment="1">
      <alignment horizontal="right"/>
    </xf>
    <xf numFmtId="165" fontId="40" fillId="0" borderId="0" xfId="80" applyNumberFormat="1" applyFont="1"/>
    <xf numFmtId="0" fontId="66" fillId="0" borderId="0" xfId="80" applyFont="1"/>
    <xf numFmtId="166" fontId="52" fillId="0" borderId="0" xfId="47" applyNumberFormat="1" applyFont="1" applyAlignment="1">
      <alignment horizontal="right"/>
    </xf>
    <xf numFmtId="166" fontId="39" fillId="0" borderId="0" xfId="47" applyNumberFormat="1" applyFont="1"/>
    <xf numFmtId="165" fontId="52" fillId="0" borderId="0" xfId="80" applyNumberFormat="1" applyFont="1"/>
    <xf numFmtId="0" fontId="39" fillId="0" borderId="0" xfId="80" applyFont="1" applyAlignment="1">
      <alignment wrapText="1"/>
    </xf>
    <xf numFmtId="0" fontId="54" fillId="0" borderId="0" xfId="80" applyFont="1" applyAlignment="1">
      <alignment wrapText="1"/>
    </xf>
    <xf numFmtId="166" fontId="39" fillId="0" borderId="0" xfId="46" applyNumberFormat="1" applyFont="1" applyFill="1" applyBorder="1"/>
    <xf numFmtId="166" fontId="39" fillId="0" borderId="0" xfId="46" applyNumberFormat="1" applyFont="1" applyFill="1" applyBorder="1" applyAlignment="1">
      <alignment wrapText="1"/>
    </xf>
    <xf numFmtId="166" fontId="54" fillId="0" borderId="0" xfId="47" applyNumberFormat="1" applyFont="1"/>
    <xf numFmtId="166" fontId="39" fillId="0" borderId="0" xfId="46" applyNumberFormat="1" applyFont="1" applyFill="1" applyBorder="1" applyAlignment="1">
      <alignment horizontal="left"/>
    </xf>
    <xf numFmtId="166" fontId="39" fillId="27" borderId="0" xfId="46" applyNumberFormat="1" applyFont="1" applyFill="1" applyBorder="1" applyAlignment="1">
      <alignment horizontal="left" wrapText="1"/>
    </xf>
    <xf numFmtId="166" fontId="39" fillId="27" borderId="0" xfId="46" applyNumberFormat="1" applyFont="1" applyFill="1" applyBorder="1" applyAlignment="1">
      <alignment horizontal="left"/>
    </xf>
    <xf numFmtId="166" fontId="54" fillId="0" borderId="0" xfId="46" applyNumberFormat="1" applyFont="1" applyFill="1" applyBorder="1"/>
    <xf numFmtId="166" fontId="39" fillId="0" borderId="0" xfId="46" quotePrefix="1" applyNumberFormat="1" applyFont="1" applyFill="1" applyBorder="1" applyAlignment="1">
      <alignment horizontal="left"/>
    </xf>
    <xf numFmtId="166" fontId="54" fillId="0" borderId="10" xfId="46" applyNumberFormat="1" applyFont="1" applyFill="1" applyBorder="1"/>
    <xf numFmtId="166" fontId="54" fillId="0" borderId="10" xfId="80" applyNumberFormat="1" applyFont="1" applyBorder="1"/>
    <xf numFmtId="166" fontId="54" fillId="0" borderId="10" xfId="47" applyNumberFormat="1" applyFont="1" applyBorder="1"/>
    <xf numFmtId="166" fontId="40" fillId="0" borderId="10" xfId="47" applyNumberFormat="1" applyFont="1" applyBorder="1" applyAlignment="1">
      <alignment horizontal="right"/>
    </xf>
    <xf numFmtId="0" fontId="54" fillId="0" borderId="10" xfId="47" applyFont="1" applyBorder="1"/>
    <xf numFmtId="166" fontId="40" fillId="0" borderId="10" xfId="47" quotePrefix="1" applyNumberFormat="1" applyFont="1" applyBorder="1" applyAlignment="1">
      <alignment horizontal="right"/>
    </xf>
    <xf numFmtId="0" fontId="52" fillId="0" borderId="10" xfId="80" applyFont="1" applyBorder="1"/>
    <xf numFmtId="165" fontId="40" fillId="0" borderId="10" xfId="80" applyNumberFormat="1" applyFont="1" applyBorder="1"/>
    <xf numFmtId="0" fontId="52" fillId="0" borderId="0" xfId="47" applyFont="1" applyAlignment="1">
      <alignment horizontal="left"/>
    </xf>
    <xf numFmtId="165" fontId="48" fillId="0" borderId="0" xfId="80" applyNumberFormat="1" applyFont="1"/>
    <xf numFmtId="0" fontId="67" fillId="0" borderId="0" xfId="80" applyFont="1"/>
    <xf numFmtId="0" fontId="48" fillId="0" borderId="12" xfId="80" applyFont="1" applyBorder="1" applyAlignment="1">
      <alignment horizontal="center" vertical="center" wrapText="1"/>
    </xf>
    <xf numFmtId="0" fontId="48" fillId="0" borderId="11" xfId="80" applyFont="1" applyBorder="1" applyAlignment="1">
      <alignment horizontal="center" vertical="center" wrapText="1"/>
    </xf>
    <xf numFmtId="0" fontId="9" fillId="0" borderId="0" xfId="80" applyFont="1" applyAlignment="1">
      <alignment horizontal="left" wrapText="1"/>
    </xf>
    <xf numFmtId="3" fontId="48" fillId="0" borderId="0" xfId="80" applyNumberFormat="1" applyFont="1"/>
    <xf numFmtId="0" fontId="48" fillId="0" borderId="0" xfId="80" applyFont="1" applyAlignment="1">
      <alignment vertical="top"/>
    </xf>
    <xf numFmtId="0" fontId="48" fillId="0" borderId="10" xfId="80" applyFont="1" applyBorder="1"/>
    <xf numFmtId="0" fontId="48" fillId="0" borderId="10" xfId="80" applyFont="1" applyBorder="1" applyAlignment="1">
      <alignment vertical="top"/>
    </xf>
    <xf numFmtId="9" fontId="39" fillId="0" borderId="0" xfId="82" applyFont="1"/>
    <xf numFmtId="0" fontId="41" fillId="0" borderId="0" xfId="80" applyFont="1" applyAlignment="1">
      <alignment horizontal="center" vertical="center" wrapText="1"/>
    </xf>
    <xf numFmtId="0" fontId="48" fillId="0" borderId="0" xfId="80" applyFont="1" applyAlignment="1">
      <alignment wrapText="1"/>
    </xf>
    <xf numFmtId="3" fontId="48" fillId="0" borderId="0" xfId="80" applyNumberFormat="1" applyFont="1" applyAlignment="1">
      <alignment horizontal="center"/>
    </xf>
    <xf numFmtId="175" fontId="39" fillId="0" borderId="0" xfId="83" applyNumberFormat="1" applyFont="1"/>
    <xf numFmtId="0" fontId="48" fillId="0" borderId="0" xfId="80" applyFont="1" applyAlignment="1">
      <alignment vertical="center" wrapText="1"/>
    </xf>
    <xf numFmtId="49" fontId="48" fillId="0" borderId="0" xfId="80" applyNumberFormat="1" applyFont="1" applyAlignment="1">
      <alignment wrapText="1"/>
    </xf>
    <xf numFmtId="49" fontId="47" fillId="0" borderId="10" xfId="80" applyNumberFormat="1" applyFont="1" applyBorder="1" applyAlignment="1">
      <alignment wrapText="1"/>
    </xf>
    <xf numFmtId="0" fontId="47" fillId="0" borderId="0" xfId="80" applyFont="1" applyAlignment="1">
      <alignment horizontal="center"/>
    </xf>
    <xf numFmtId="0" fontId="47" fillId="0" borderId="0" xfId="80" applyFont="1" applyAlignment="1">
      <alignment horizontal="center" vertical="center" wrapText="1"/>
    </xf>
    <xf numFmtId="174" fontId="41" fillId="0" borderId="0" xfId="80" applyNumberFormat="1" applyFont="1" applyAlignment="1">
      <alignment horizontal="center" vertical="center" wrapText="1"/>
    </xf>
    <xf numFmtId="0" fontId="48" fillId="0" borderId="12" xfId="80" applyFont="1" applyBorder="1"/>
    <xf numFmtId="0" fontId="48" fillId="0" borderId="0" xfId="80" applyFont="1" applyAlignment="1">
      <alignment horizontal="center" vertical="center" wrapText="1"/>
    </xf>
    <xf numFmtId="0" fontId="48" fillId="0" borderId="11" xfId="80" applyFont="1" applyBorder="1" applyAlignment="1">
      <alignment wrapText="1"/>
    </xf>
    <xf numFmtId="0" fontId="48" fillId="0" borderId="10" xfId="80" applyFont="1" applyBorder="1" applyAlignment="1">
      <alignment vertical="top" wrapText="1"/>
    </xf>
    <xf numFmtId="0" fontId="48" fillId="0" borderId="0" xfId="80" applyFont="1" applyAlignment="1">
      <alignment vertical="center"/>
    </xf>
    <xf numFmtId="0" fontId="48" fillId="0" borderId="11" xfId="80" applyFont="1" applyBorder="1"/>
    <xf numFmtId="0" fontId="48" fillId="27" borderId="0" xfId="80" applyFont="1" applyFill="1"/>
    <xf numFmtId="0" fontId="48" fillId="27" borderId="0" xfId="80" applyFont="1" applyFill="1" applyAlignment="1">
      <alignment wrapText="1"/>
    </xf>
    <xf numFmtId="0" fontId="48" fillId="0" borderId="10" xfId="80" applyFont="1" applyBorder="1" applyAlignment="1">
      <alignment wrapText="1"/>
    </xf>
    <xf numFmtId="0" fontId="39" fillId="0" borderId="0" xfId="70" applyFont="1"/>
    <xf numFmtId="0" fontId="70" fillId="28" borderId="0" xfId="70" applyFont="1" applyFill="1"/>
    <xf numFmtId="0" fontId="70" fillId="0" borderId="0" xfId="70" applyFont="1" applyAlignment="1">
      <alignment vertical="top" wrapText="1"/>
    </xf>
    <xf numFmtId="169" fontId="39" fillId="0" borderId="0" xfId="70" applyNumberFormat="1" applyFont="1"/>
    <xf numFmtId="0" fontId="70" fillId="28" borderId="14" xfId="70" applyFont="1" applyFill="1" applyBorder="1"/>
    <xf numFmtId="0" fontId="39" fillId="0" borderId="14" xfId="70" applyFont="1" applyBorder="1" applyAlignment="1">
      <alignment vertical="top" wrapText="1"/>
    </xf>
    <xf numFmtId="0" fontId="70" fillId="0" borderId="14" xfId="70" applyFont="1" applyBorder="1" applyAlignment="1">
      <alignment vertical="top" wrapText="1"/>
    </xf>
    <xf numFmtId="0" fontId="70" fillId="0" borderId="14" xfId="70" applyFont="1" applyBorder="1"/>
    <xf numFmtId="0" fontId="71" fillId="0" borderId="0" xfId="70" applyFont="1"/>
    <xf numFmtId="0" fontId="54" fillId="0" borderId="0" xfId="70" applyFont="1"/>
    <xf numFmtId="169" fontId="39" fillId="0" borderId="14" xfId="71" applyNumberFormat="1" applyFont="1" applyBorder="1"/>
    <xf numFmtId="173" fontId="39" fillId="0" borderId="0" xfId="70" applyNumberFormat="1" applyFont="1"/>
    <xf numFmtId="172" fontId="39" fillId="0" borderId="0" xfId="71" applyNumberFormat="1" applyFont="1" applyBorder="1"/>
    <xf numFmtId="169" fontId="39" fillId="0" borderId="16" xfId="71" applyNumberFormat="1" applyFont="1" applyBorder="1"/>
    <xf numFmtId="169" fontId="39" fillId="0" borderId="0" xfId="71" applyNumberFormat="1" applyFont="1" applyFill="1" applyBorder="1"/>
    <xf numFmtId="0" fontId="39" fillId="0" borderId="14" xfId="70" applyFont="1" applyBorder="1"/>
    <xf numFmtId="0" fontId="54" fillId="0" borderId="14" xfId="70" applyFont="1" applyBorder="1"/>
    <xf numFmtId="169" fontId="39" fillId="0" borderId="14" xfId="70" applyNumberFormat="1" applyFont="1" applyBorder="1"/>
    <xf numFmtId="0" fontId="48" fillId="0" borderId="0" xfId="80" applyFont="1" applyAlignment="1">
      <alignment horizontal="right" vertical="top"/>
    </xf>
    <xf numFmtId="0" fontId="48" fillId="0" borderId="11" xfId="80" applyFont="1" applyBorder="1" applyAlignment="1">
      <alignment horizontal="center"/>
    </xf>
    <xf numFmtId="0" fontId="48" fillId="0" borderId="11" xfId="80" applyFont="1" applyBorder="1" applyAlignment="1">
      <alignment horizontal="center" wrapText="1"/>
    </xf>
    <xf numFmtId="3" fontId="48" fillId="0" borderId="0" xfId="80" applyNumberFormat="1" applyFont="1" applyAlignment="1">
      <alignment horizontal="right" vertical="top"/>
    </xf>
    <xf numFmtId="0" fontId="48" fillId="0" borderId="0" xfId="80" applyFont="1" applyAlignment="1">
      <alignment horizontal="left" indent="3"/>
    </xf>
    <xf numFmtId="0" fontId="66" fillId="0" borderId="0" xfId="80" applyFont="1" applyAlignment="1">
      <alignment horizontal="left" wrapText="1" indent="6"/>
    </xf>
    <xf numFmtId="0" fontId="66" fillId="0" borderId="0" xfId="80" applyFont="1" applyAlignment="1">
      <alignment horizontal="right" wrapText="1"/>
    </xf>
    <xf numFmtId="0" fontId="72" fillId="0" borderId="0" xfId="80" applyFont="1" applyAlignment="1">
      <alignment horizontal="right" wrapText="1"/>
    </xf>
    <xf numFmtId="0" fontId="66" fillId="0" borderId="0" xfId="80" applyFont="1" applyAlignment="1">
      <alignment horizontal="right"/>
    </xf>
    <xf numFmtId="0" fontId="47" fillId="0" borderId="0" xfId="80" applyFont="1"/>
    <xf numFmtId="3" fontId="47" fillId="0" borderId="0" xfId="80" applyNumberFormat="1" applyFont="1" applyAlignment="1">
      <alignment horizontal="right" vertical="top"/>
    </xf>
    <xf numFmtId="0" fontId="66" fillId="0" borderId="10" xfId="80" applyFont="1" applyBorder="1"/>
    <xf numFmtId="10" fontId="66" fillId="0" borderId="10" xfId="80" applyNumberFormat="1" applyFont="1" applyBorder="1" applyAlignment="1">
      <alignment horizontal="right" vertical="top"/>
    </xf>
    <xf numFmtId="0" fontId="39" fillId="0" borderId="11" xfId="0" applyFont="1" applyBorder="1" applyAlignment="1">
      <alignment horizontal="center" vertical="center" wrapText="1"/>
    </xf>
    <xf numFmtId="0" fontId="39" fillId="0" borderId="11" xfId="0" applyFont="1" applyBorder="1" applyAlignment="1">
      <alignment horizontal="center"/>
    </xf>
    <xf numFmtId="0" fontId="54" fillId="0" borderId="11" xfId="0" applyFont="1" applyBorder="1" applyAlignment="1">
      <alignment horizontal="center" vertical="center"/>
    </xf>
    <xf numFmtId="165" fontId="52" fillId="0" borderId="0" xfId="0" applyNumberFormat="1" applyFont="1"/>
    <xf numFmtId="0" fontId="39" fillId="0" borderId="12" xfId="0" applyFont="1" applyBorder="1"/>
    <xf numFmtId="0" fontId="52" fillId="0" borderId="12" xfId="0" applyFont="1" applyBorder="1"/>
    <xf numFmtId="0" fontId="39" fillId="0" borderId="12" xfId="0" applyFont="1" applyBorder="1" applyAlignment="1">
      <alignment horizontal="center"/>
    </xf>
    <xf numFmtId="0" fontId="39" fillId="0" borderId="10" xfId="0" applyFont="1" applyBorder="1"/>
    <xf numFmtId="0" fontId="52" fillId="0" borderId="11" xfId="0" applyFont="1" applyBorder="1" applyAlignment="1">
      <alignment horizontal="center"/>
    </xf>
    <xf numFmtId="0" fontId="54" fillId="0" borderId="0" xfId="0" applyFont="1" applyAlignment="1">
      <alignment vertical="center"/>
    </xf>
    <xf numFmtId="169" fontId="39" fillId="0" borderId="0" xfId="46" applyNumberFormat="1" applyFont="1" applyFill="1" applyAlignment="1">
      <alignment vertical="center"/>
    </xf>
    <xf numFmtId="169" fontId="52" fillId="0" borderId="0" xfId="46" applyNumberFormat="1" applyFont="1" applyFill="1" applyAlignment="1">
      <alignment vertical="center"/>
    </xf>
    <xf numFmtId="0" fontId="54" fillId="0" borderId="0" xfId="0" applyFont="1" applyAlignment="1">
      <alignment horizontal="left"/>
    </xf>
    <xf numFmtId="169" fontId="54" fillId="0" borderId="0" xfId="46" applyNumberFormat="1" applyFont="1" applyFill="1" applyAlignment="1">
      <alignment vertical="center"/>
    </xf>
    <xf numFmtId="165" fontId="40" fillId="0" borderId="0" xfId="0" applyNumberFormat="1" applyFont="1"/>
    <xf numFmtId="166" fontId="54" fillId="0" borderId="0" xfId="0" applyNumberFormat="1" applyFont="1"/>
    <xf numFmtId="49" fontId="39" fillId="0" borderId="0" xfId="0" applyNumberFormat="1" applyFont="1" applyAlignment="1">
      <alignment horizontal="right"/>
    </xf>
    <xf numFmtId="0" fontId="52" fillId="0" borderId="10" xfId="0" applyFont="1" applyBorder="1"/>
    <xf numFmtId="0" fontId="39" fillId="0" borderId="10" xfId="0" applyFont="1" applyBorder="1" applyAlignment="1">
      <alignment horizontal="right"/>
    </xf>
    <xf numFmtId="165" fontId="52" fillId="0" borderId="15" xfId="0" quotePrefix="1" applyNumberFormat="1" applyFont="1" applyBorder="1" applyAlignment="1">
      <alignment horizontal="right"/>
    </xf>
    <xf numFmtId="166" fontId="48" fillId="0" borderId="0" xfId="80" applyNumberFormat="1" applyFont="1" applyAlignment="1">
      <alignment horizontal="right"/>
    </xf>
    <xf numFmtId="165" fontId="48" fillId="0" borderId="0" xfId="80" applyNumberFormat="1" applyFont="1" applyAlignment="1">
      <alignment horizontal="right"/>
    </xf>
    <xf numFmtId="170" fontId="48" fillId="0" borderId="0" xfId="80" applyNumberFormat="1" applyFont="1" applyAlignment="1">
      <alignment horizontal="right"/>
    </xf>
    <xf numFmtId="4" fontId="48" fillId="0" borderId="0" xfId="80" applyNumberFormat="1" applyFont="1" applyAlignment="1">
      <alignment horizontal="right"/>
    </xf>
    <xf numFmtId="3" fontId="48" fillId="0" borderId="0" xfId="80" applyNumberFormat="1" applyFont="1" applyAlignment="1">
      <alignment horizontal="right"/>
    </xf>
    <xf numFmtId="166" fontId="56" fillId="0" borderId="0" xfId="80" applyNumberFormat="1" applyFont="1" applyAlignment="1">
      <alignment horizontal="right"/>
    </xf>
    <xf numFmtId="170" fontId="56" fillId="0" borderId="0" xfId="80" applyNumberFormat="1" applyFont="1" applyAlignment="1">
      <alignment horizontal="right"/>
    </xf>
    <xf numFmtId="4" fontId="56" fillId="0" borderId="0" xfId="80" applyNumberFormat="1" applyFont="1" applyAlignment="1">
      <alignment horizontal="right"/>
    </xf>
    <xf numFmtId="3" fontId="56" fillId="0" borderId="0" xfId="80" applyNumberFormat="1" applyFont="1" applyAlignment="1">
      <alignment horizontal="right"/>
    </xf>
    <xf numFmtId="166" fontId="48" fillId="0" borderId="0" xfId="80" applyNumberFormat="1" applyFont="1" applyAlignment="1">
      <alignment horizontal="right" vertical="center"/>
    </xf>
    <xf numFmtId="170" fontId="48" fillId="0" borderId="0" xfId="80" applyNumberFormat="1" applyFont="1" applyAlignment="1">
      <alignment horizontal="right" vertical="center"/>
    </xf>
    <xf numFmtId="4" fontId="48" fillId="0" borderId="0" xfId="80" applyNumberFormat="1" applyFont="1" applyAlignment="1">
      <alignment horizontal="right" vertical="center"/>
    </xf>
    <xf numFmtId="3" fontId="48" fillId="0" borderId="0" xfId="80" applyNumberFormat="1" applyFont="1" applyAlignment="1">
      <alignment horizontal="right" vertical="center"/>
    </xf>
    <xf numFmtId="170" fontId="37" fillId="0" borderId="0" xfId="80" applyNumberFormat="1" applyFont="1" applyAlignment="1">
      <alignment horizontal="right"/>
    </xf>
    <xf numFmtId="3" fontId="37" fillId="0" borderId="0" xfId="80" applyNumberFormat="1" applyFont="1" applyAlignment="1">
      <alignment horizontal="right"/>
    </xf>
    <xf numFmtId="166" fontId="47" fillId="0" borderId="10" xfId="80" applyNumberFormat="1" applyFont="1" applyBorder="1" applyAlignment="1">
      <alignment horizontal="right"/>
    </xf>
    <xf numFmtId="170" fontId="47" fillId="0" borderId="10" xfId="80" applyNumberFormat="1" applyFont="1" applyBorder="1" applyAlignment="1">
      <alignment horizontal="right"/>
    </xf>
    <xf numFmtId="166" fontId="48" fillId="0" borderId="10" xfId="80" applyNumberFormat="1" applyFont="1" applyBorder="1" applyAlignment="1">
      <alignment horizontal="right"/>
    </xf>
    <xf numFmtId="165" fontId="47" fillId="0" borderId="10" xfId="80" applyNumberFormat="1" applyFont="1" applyBorder="1" applyAlignment="1">
      <alignment horizontal="right"/>
    </xf>
    <xf numFmtId="9" fontId="37" fillId="0" borderId="11" xfId="82" applyFont="1" applyFill="1" applyBorder="1" applyAlignment="1">
      <alignment horizontal="center" wrapText="1"/>
    </xf>
    <xf numFmtId="9" fontId="37" fillId="0" borderId="12" xfId="82" applyFont="1" applyFill="1" applyBorder="1" applyAlignment="1">
      <alignment horizontal="center" wrapText="1"/>
    </xf>
    <xf numFmtId="0" fontId="37" fillId="0" borderId="11" xfId="80" applyFont="1" applyBorder="1" applyAlignment="1">
      <alignment horizontal="center" wrapText="1"/>
    </xf>
    <xf numFmtId="0" fontId="48" fillId="0" borderId="18" xfId="80" applyFont="1" applyBorder="1" applyAlignment="1">
      <alignment horizontal="center" wrapText="1"/>
    </xf>
    <xf numFmtId="3" fontId="48" fillId="0" borderId="10" xfId="80" applyNumberFormat="1" applyFont="1" applyBorder="1"/>
    <xf numFmtId="165" fontId="48" fillId="0" borderId="10" xfId="80" applyNumberFormat="1" applyFont="1" applyBorder="1"/>
    <xf numFmtId="41" fontId="54" fillId="0" borderId="0" xfId="48" applyFont="1" applyFill="1" applyBorder="1" applyAlignment="1" applyProtection="1">
      <alignment horizontal="left"/>
    </xf>
    <xf numFmtId="0" fontId="58" fillId="0" borderId="0" xfId="84" applyFont="1" applyAlignment="1">
      <alignment horizontal="center" vertical="center" wrapText="1"/>
    </xf>
    <xf numFmtId="0" fontId="48" fillId="0" borderId="0" xfId="84" applyFont="1" applyAlignment="1">
      <alignment horizontal="center" vertical="top" wrapText="1"/>
    </xf>
    <xf numFmtId="0" fontId="49" fillId="0" borderId="0" xfId="84" applyFont="1" applyAlignment="1">
      <alignment vertical="center"/>
    </xf>
    <xf numFmtId="3" fontId="58" fillId="0" borderId="0" xfId="84" applyNumberFormat="1" applyFont="1" applyAlignment="1">
      <alignment horizontal="right" vertical="center"/>
    </xf>
    <xf numFmtId="165" fontId="48" fillId="0" borderId="0" xfId="84" applyNumberFormat="1" applyFont="1"/>
    <xf numFmtId="0" fontId="57" fillId="0" borderId="0" xfId="84" applyFont="1" applyAlignment="1">
      <alignment vertical="center"/>
    </xf>
    <xf numFmtId="0" fontId="58" fillId="0" borderId="0" xfId="84" applyFont="1" applyAlignment="1">
      <alignment vertical="center"/>
    </xf>
    <xf numFmtId="0" fontId="58" fillId="0" borderId="10" xfId="84" applyFont="1" applyBorder="1" applyAlignment="1">
      <alignment vertical="center"/>
    </xf>
    <xf numFmtId="0" fontId="58" fillId="0" borderId="10" xfId="84" applyFont="1" applyBorder="1" applyAlignment="1">
      <alignment horizontal="center" vertical="center" wrapText="1"/>
    </xf>
    <xf numFmtId="0" fontId="48" fillId="0" borderId="10" xfId="84" applyFont="1" applyBorder="1"/>
    <xf numFmtId="0" fontId="47" fillId="0" borderId="10" xfId="84" applyFont="1" applyBorder="1" applyAlignment="1">
      <alignment horizontal="center" vertical="center"/>
    </xf>
    <xf numFmtId="0" fontId="59" fillId="0" borderId="10" xfId="84" applyFont="1" applyBorder="1" applyAlignment="1">
      <alignment vertical="center"/>
    </xf>
    <xf numFmtId="3" fontId="60" fillId="0" borderId="10" xfId="84" applyNumberFormat="1" applyFont="1" applyBorder="1" applyAlignment="1">
      <alignment horizontal="center" vertical="center"/>
    </xf>
    <xf numFmtId="165" fontId="47" fillId="0" borderId="10" xfId="84" applyNumberFormat="1" applyFont="1" applyBorder="1"/>
    <xf numFmtId="0" fontId="49" fillId="0" borderId="0" xfId="84" applyFont="1" applyAlignment="1">
      <alignment horizontal="center" vertical="center" wrapText="1"/>
    </xf>
    <xf numFmtId="0" fontId="48" fillId="0" borderId="0" xfId="84" applyFont="1" applyAlignment="1">
      <alignment horizontal="center" wrapText="1"/>
    </xf>
    <xf numFmtId="0" fontId="48" fillId="0" borderId="0" xfId="84" applyFont="1" applyAlignment="1">
      <alignment horizontal="center" vertical="center" wrapText="1"/>
    </xf>
    <xf numFmtId="0" fontId="48" fillId="0" borderId="10" xfId="84" applyFont="1" applyBorder="1" applyAlignment="1">
      <alignment horizontal="center" vertical="center" wrapText="1"/>
    </xf>
    <xf numFmtId="0" fontId="48" fillId="0" borderId="10" xfId="84" applyFont="1" applyBorder="1" applyAlignment="1">
      <alignment horizontal="center" wrapText="1"/>
    </xf>
    <xf numFmtId="0" fontId="49" fillId="0" borderId="10" xfId="84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/>
    </xf>
    <xf numFmtId="0" fontId="56" fillId="0" borderId="0" xfId="84" applyFont="1"/>
    <xf numFmtId="0" fontId="47" fillId="0" borderId="10" xfId="84" applyFont="1" applyBorder="1" applyAlignment="1">
      <alignment horizontal="center" wrapText="1"/>
    </xf>
    <xf numFmtId="0" fontId="39" fillId="0" borderId="0" xfId="0" applyFont="1" applyAlignment="1">
      <alignment vertical="center"/>
    </xf>
    <xf numFmtId="0" fontId="48" fillId="0" borderId="0" xfId="84" applyFont="1" applyAlignment="1">
      <alignment horizontal="right" wrapText="1"/>
    </xf>
    <xf numFmtId="165" fontId="48" fillId="0" borderId="0" xfId="84" applyNumberFormat="1" applyFont="1" applyAlignment="1">
      <alignment horizontal="right"/>
    </xf>
    <xf numFmtId="0" fontId="47" fillId="0" borderId="10" xfId="84" applyFont="1" applyBorder="1" applyAlignment="1">
      <alignment horizontal="right" wrapText="1"/>
    </xf>
    <xf numFmtId="165" fontId="48" fillId="0" borderId="10" xfId="84" applyNumberFormat="1" applyFont="1" applyBorder="1" applyAlignment="1">
      <alignment horizontal="right"/>
    </xf>
    <xf numFmtId="165" fontId="47" fillId="0" borderId="10" xfId="84" applyNumberFormat="1" applyFont="1" applyBorder="1" applyAlignment="1">
      <alignment horizontal="right"/>
    </xf>
    <xf numFmtId="3" fontId="48" fillId="0" borderId="0" xfId="84" applyNumberFormat="1" applyFont="1" applyAlignment="1">
      <alignment horizontal="right" wrapText="1"/>
    </xf>
    <xf numFmtId="3" fontId="47" fillId="0" borderId="10" xfId="84" applyNumberFormat="1" applyFont="1" applyBorder="1" applyAlignment="1">
      <alignment horizontal="right" wrapText="1"/>
    </xf>
    <xf numFmtId="0" fontId="49" fillId="0" borderId="0" xfId="84" applyFont="1" applyAlignment="1">
      <alignment horizontal="left" vertical="center"/>
    </xf>
    <xf numFmtId="0" fontId="48" fillId="0" borderId="0" xfId="84" applyFont="1" applyAlignment="1">
      <alignment wrapText="1"/>
    </xf>
    <xf numFmtId="3" fontId="49" fillId="0" borderId="0" xfId="84" applyNumberFormat="1" applyFont="1" applyAlignment="1">
      <alignment horizontal="center" vertical="center" wrapText="1"/>
    </xf>
    <xf numFmtId="0" fontId="48" fillId="0" borderId="10" xfId="84" applyFont="1" applyBorder="1" applyAlignment="1">
      <alignment wrapText="1"/>
    </xf>
    <xf numFmtId="0" fontId="49" fillId="0" borderId="10" xfId="84" applyFont="1" applyBorder="1" applyAlignment="1">
      <alignment horizontal="left" vertical="center"/>
    </xf>
    <xf numFmtId="0" fontId="49" fillId="0" borderId="0" xfId="84" applyFont="1" applyAlignment="1">
      <alignment horizontal="left"/>
    </xf>
    <xf numFmtId="0" fontId="49" fillId="0" borderId="0" xfId="84" applyFont="1" applyAlignment="1">
      <alignment horizontal="center" wrapText="1"/>
    </xf>
    <xf numFmtId="0" fontId="49" fillId="0" borderId="10" xfId="84" applyFont="1" applyBorder="1" applyAlignment="1">
      <alignment horizontal="left"/>
    </xf>
    <xf numFmtId="0" fontId="49" fillId="0" borderId="10" xfId="84" applyFont="1" applyBorder="1" applyAlignment="1">
      <alignment horizontal="center" wrapText="1"/>
    </xf>
    <xf numFmtId="0" fontId="58" fillId="0" borderId="0" xfId="84" applyFont="1" applyAlignment="1">
      <alignment horizontal="left"/>
    </xf>
    <xf numFmtId="3" fontId="49" fillId="0" borderId="0" xfId="84" applyNumberFormat="1" applyFont="1" applyAlignment="1">
      <alignment horizontal="right" wrapText="1"/>
    </xf>
    <xf numFmtId="3" fontId="49" fillId="0" borderId="10" xfId="84" applyNumberFormat="1" applyFont="1" applyBorder="1" applyAlignment="1">
      <alignment horizontal="right" wrapText="1"/>
    </xf>
    <xf numFmtId="0" fontId="49" fillId="0" borderId="0" xfId="84" applyFont="1" applyAlignment="1">
      <alignment horizontal="left" vertical="center" wrapText="1"/>
    </xf>
    <xf numFmtId="0" fontId="49" fillId="0" borderId="0" xfId="84" applyFont="1" applyAlignment="1">
      <alignment vertical="center" wrapText="1"/>
    </xf>
    <xf numFmtId="0" fontId="49" fillId="0" borderId="10" xfId="84" applyFont="1" applyBorder="1" applyAlignment="1">
      <alignment horizontal="left" vertical="center" wrapText="1"/>
    </xf>
    <xf numFmtId="3" fontId="49" fillId="0" borderId="10" xfId="84" applyNumberFormat="1" applyFont="1" applyBorder="1" applyAlignment="1">
      <alignment horizontal="center" vertical="center" wrapText="1"/>
    </xf>
    <xf numFmtId="0" fontId="48" fillId="0" borderId="10" xfId="84" applyFont="1" applyBorder="1" applyAlignment="1">
      <alignment vertical="center"/>
    </xf>
    <xf numFmtId="0" fontId="48" fillId="0" borderId="10" xfId="84" applyFont="1" applyBorder="1" applyAlignment="1">
      <alignment vertical="center" wrapText="1"/>
    </xf>
    <xf numFmtId="3" fontId="48" fillId="0" borderId="10" xfId="84" applyNumberFormat="1" applyFont="1" applyBorder="1"/>
    <xf numFmtId="2" fontId="48" fillId="0" borderId="0" xfId="84" applyNumberFormat="1" applyFont="1" applyAlignment="1">
      <alignment horizontal="right"/>
    </xf>
    <xf numFmtId="3" fontId="49" fillId="0" borderId="0" xfId="84" applyNumberFormat="1" applyFont="1" applyAlignment="1">
      <alignment horizontal="right"/>
    </xf>
    <xf numFmtId="0" fontId="48" fillId="0" borderId="0" xfId="84" applyFont="1" applyAlignment="1">
      <alignment horizontal="right"/>
    </xf>
    <xf numFmtId="0" fontId="49" fillId="0" borderId="10" xfId="84" applyFont="1" applyBorder="1" applyAlignment="1">
      <alignment vertical="center" wrapText="1"/>
    </xf>
    <xf numFmtId="3" fontId="49" fillId="0" borderId="10" xfId="84" applyNumberFormat="1" applyFont="1" applyBorder="1" applyAlignment="1">
      <alignment horizontal="right"/>
    </xf>
    <xf numFmtId="2" fontId="48" fillId="0" borderId="10" xfId="84" applyNumberFormat="1" applyFont="1" applyBorder="1" applyAlignment="1">
      <alignment horizontal="right"/>
    </xf>
    <xf numFmtId="0" fontId="48" fillId="0" borderId="10" xfId="84" applyFont="1" applyBorder="1" applyAlignment="1">
      <alignment horizontal="right"/>
    </xf>
    <xf numFmtId="166" fontId="39" fillId="0" borderId="0" xfId="80" applyNumberFormat="1" applyFont="1" applyAlignment="1">
      <alignment horizontal="right"/>
    </xf>
    <xf numFmtId="170" fontId="39" fillId="0" borderId="0" xfId="86" applyNumberFormat="1" applyFont="1" applyBorder="1" applyAlignment="1">
      <alignment horizontal="center" vertical="center"/>
    </xf>
    <xf numFmtId="165" fontId="39" fillId="0" borderId="0" xfId="86" applyNumberFormat="1" applyFont="1" applyBorder="1"/>
    <xf numFmtId="0" fontId="48" fillId="0" borderId="10" xfId="84" applyFont="1" applyBorder="1" applyAlignment="1">
      <alignment horizontal="center" vertical="center"/>
    </xf>
    <xf numFmtId="170" fontId="39" fillId="0" borderId="10" xfId="86" applyNumberFormat="1" applyFont="1" applyBorder="1"/>
    <xf numFmtId="0" fontId="47" fillId="0" borderId="10" xfId="84" applyFont="1" applyBorder="1" applyAlignment="1">
      <alignment horizontal="left" vertical="center"/>
    </xf>
    <xf numFmtId="3" fontId="47" fillId="0" borderId="10" xfId="84" applyNumberFormat="1" applyFont="1" applyBorder="1" applyAlignment="1">
      <alignment horizontal="center" vertical="center"/>
    </xf>
    <xf numFmtId="165" fontId="54" fillId="0" borderId="10" xfId="86" applyNumberFormat="1" applyFont="1" applyBorder="1"/>
    <xf numFmtId="0" fontId="60" fillId="0" borderId="0" xfId="84" applyFont="1" applyAlignment="1">
      <alignment horizontal="justify" vertical="center"/>
    </xf>
    <xf numFmtId="0" fontId="60" fillId="0" borderId="0" xfId="84" applyFont="1" applyAlignment="1">
      <alignment horizontal="center" vertical="center"/>
    </xf>
    <xf numFmtId="0" fontId="58" fillId="0" borderId="0" xfId="84" applyFont="1" applyAlignment="1">
      <alignment horizontal="justify" vertical="center" wrapText="1"/>
    </xf>
    <xf numFmtId="0" fontId="58" fillId="0" borderId="0" xfId="47" applyFont="1" applyAlignment="1">
      <alignment vertical="center" wrapText="1"/>
    </xf>
    <xf numFmtId="0" fontId="58" fillId="0" borderId="0" xfId="47" applyFont="1" applyAlignment="1">
      <alignment vertical="center"/>
    </xf>
    <xf numFmtId="43" fontId="39" fillId="0" borderId="0" xfId="85" applyFont="1" applyFill="1" applyBorder="1"/>
    <xf numFmtId="0" fontId="54" fillId="0" borderId="0" xfId="47" applyFont="1" applyAlignment="1">
      <alignment horizontal="left" vertical="center" wrapText="1"/>
    </xf>
    <xf numFmtId="0" fontId="60" fillId="0" borderId="18" xfId="84" applyFont="1" applyBorder="1" applyAlignment="1">
      <alignment horizontal="justify" vertical="center"/>
    </xf>
    <xf numFmtId="0" fontId="58" fillId="0" borderId="10" xfId="84" applyFont="1" applyBorder="1" applyAlignment="1">
      <alignment horizontal="justify" vertical="center" wrapText="1"/>
    </xf>
    <xf numFmtId="0" fontId="60" fillId="0" borderId="0" xfId="84" applyFont="1" applyAlignment="1">
      <alignment horizontal="justify" vertical="center" wrapText="1"/>
    </xf>
    <xf numFmtId="2" fontId="39" fillId="0" borderId="0" xfId="47" applyNumberFormat="1" applyFont="1"/>
    <xf numFmtId="3" fontId="59" fillId="0" borderId="0" xfId="84" applyNumberFormat="1" applyFont="1" applyAlignment="1">
      <alignment horizontal="right" vertical="center"/>
    </xf>
    <xf numFmtId="3" fontId="59" fillId="0" borderId="0" xfId="84" applyNumberFormat="1" applyFont="1" applyAlignment="1">
      <alignment horizontal="right" vertical="center" wrapText="1"/>
    </xf>
    <xf numFmtId="3" fontId="60" fillId="0" borderId="0" xfId="84" applyNumberFormat="1" applyFont="1" applyAlignment="1">
      <alignment horizontal="right" vertical="center" wrapText="1"/>
    </xf>
    <xf numFmtId="3" fontId="49" fillId="0" borderId="0" xfId="84" applyNumberFormat="1" applyFont="1" applyAlignment="1">
      <alignment horizontal="right" vertical="center"/>
    </xf>
    <xf numFmtId="3" fontId="49" fillId="0" borderId="0" xfId="84" applyNumberFormat="1" applyFont="1" applyAlignment="1">
      <alignment horizontal="right" vertical="center" wrapText="1"/>
    </xf>
    <xf numFmtId="3" fontId="58" fillId="0" borderId="0" xfId="84" applyNumberFormat="1" applyFont="1" applyAlignment="1">
      <alignment horizontal="right" vertical="center" wrapText="1"/>
    </xf>
    <xf numFmtId="0" fontId="58" fillId="0" borderId="0" xfId="84" applyFont="1" applyAlignment="1">
      <alignment horizontal="right" vertical="center"/>
    </xf>
    <xf numFmtId="0" fontId="76" fillId="0" borderId="0" xfId="84" applyFont="1" applyAlignment="1">
      <alignment horizontal="right" vertical="center" wrapText="1"/>
    </xf>
    <xf numFmtId="0" fontId="75" fillId="0" borderId="0" xfId="84" applyFont="1" applyAlignment="1">
      <alignment horizontal="right" vertical="center" wrapText="1"/>
    </xf>
    <xf numFmtId="0" fontId="74" fillId="0" borderId="0" xfId="84" applyFont="1" applyAlignment="1">
      <alignment horizontal="right" vertical="center"/>
    </xf>
    <xf numFmtId="0" fontId="74" fillId="0" borderId="0" xfId="84" applyFont="1" applyAlignment="1">
      <alignment horizontal="right" vertical="center" wrapText="1"/>
    </xf>
    <xf numFmtId="0" fontId="74" fillId="0" borderId="10" xfId="84" applyFont="1" applyBorder="1" applyAlignment="1">
      <alignment horizontal="right" vertical="center" wrapText="1"/>
    </xf>
    <xf numFmtId="0" fontId="77" fillId="0" borderId="0" xfId="0" applyFont="1"/>
    <xf numFmtId="0" fontId="54" fillId="0" borderId="0" xfId="47" applyFont="1" applyAlignment="1">
      <alignment horizontal="center" vertical="center" wrapText="1"/>
    </xf>
    <xf numFmtId="3" fontId="48" fillId="0" borderId="0" xfId="80" quotePrefix="1" applyNumberFormat="1" applyFont="1" applyAlignment="1">
      <alignment horizontal="right" vertical="top"/>
    </xf>
    <xf numFmtId="0" fontId="48" fillId="0" borderId="18" xfId="80" applyFont="1" applyBorder="1" applyAlignment="1">
      <alignment horizontal="center" vertical="center" wrapText="1"/>
    </xf>
    <xf numFmtId="9" fontId="37" fillId="0" borderId="18" xfId="82" applyFont="1" applyFill="1" applyBorder="1" applyAlignment="1">
      <alignment horizontal="center" wrapText="1"/>
    </xf>
    <xf numFmtId="0" fontId="48" fillId="0" borderId="0" xfId="84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3" fontId="37" fillId="0" borderId="0" xfId="80" applyNumberFormat="1" applyFont="1" applyAlignment="1">
      <alignment horizontal="right" vertical="top"/>
    </xf>
    <xf numFmtId="0" fontId="47" fillId="0" borderId="0" xfId="80" applyFont="1" applyAlignment="1">
      <alignment horizontal="left"/>
    </xf>
    <xf numFmtId="0" fontId="47" fillId="0" borderId="0" xfId="81" applyFont="1"/>
    <xf numFmtId="0" fontId="39" fillId="0" borderId="12" xfId="0" applyFont="1" applyBorder="1" applyAlignment="1">
      <alignment horizontal="center" wrapText="1"/>
    </xf>
    <xf numFmtId="0" fontId="39" fillId="0" borderId="10" xfId="0" applyFont="1" applyBorder="1" applyAlignment="1">
      <alignment horizontal="center" wrapText="1"/>
    </xf>
    <xf numFmtId="0" fontId="39" fillId="0" borderId="11" xfId="0" applyFont="1" applyBorder="1" applyAlignment="1">
      <alignment horizontal="center"/>
    </xf>
    <xf numFmtId="0" fontId="39" fillId="0" borderId="12" xfId="0" applyFont="1" applyBorder="1" applyAlignment="1">
      <alignment horizontal="left"/>
    </xf>
    <xf numFmtId="0" fontId="39" fillId="0" borderId="10" xfId="0" applyFont="1" applyBorder="1" applyAlignment="1">
      <alignment horizontal="left"/>
    </xf>
    <xf numFmtId="0" fontId="39" fillId="0" borderId="0" xfId="70" applyFont="1" applyAlignment="1">
      <alignment horizontal="left" vertical="top" wrapText="1"/>
    </xf>
    <xf numFmtId="0" fontId="48" fillId="0" borderId="12" xfId="80" applyFont="1" applyBorder="1" applyAlignment="1">
      <alignment horizontal="center" vertical="center" wrapText="1"/>
    </xf>
    <xf numFmtId="0" fontId="48" fillId="0" borderId="0" xfId="80" applyFont="1" applyAlignment="1">
      <alignment horizontal="center" vertical="center"/>
    </xf>
    <xf numFmtId="0" fontId="48" fillId="0" borderId="10" xfId="80" applyFont="1" applyBorder="1" applyAlignment="1">
      <alignment horizontal="center" vertical="center"/>
    </xf>
    <xf numFmtId="0" fontId="48" fillId="0" borderId="0" xfId="80" applyFont="1" applyAlignment="1">
      <alignment horizontal="center" vertical="center" wrapText="1"/>
    </xf>
    <xf numFmtId="0" fontId="48" fillId="0" borderId="10" xfId="80" applyFont="1" applyBorder="1" applyAlignment="1">
      <alignment horizontal="center" vertical="center" wrapText="1"/>
    </xf>
    <xf numFmtId="0" fontId="48" fillId="0" borderId="0" xfId="81" applyFont="1" applyAlignment="1">
      <alignment horizontal="center" vertical="center"/>
    </xf>
    <xf numFmtId="0" fontId="48" fillId="0" borderId="0" xfId="81" applyFont="1" applyAlignment="1">
      <alignment horizontal="center"/>
    </xf>
    <xf numFmtId="0" fontId="39" fillId="0" borderId="11" xfId="47" applyFont="1" applyBorder="1" applyAlignment="1">
      <alignment horizontal="center"/>
    </xf>
    <xf numFmtId="0" fontId="39" fillId="0" borderId="11" xfId="80" applyFont="1" applyBorder="1" applyAlignment="1">
      <alignment horizontal="center"/>
    </xf>
    <xf numFmtId="0" fontId="39" fillId="0" borderId="0" xfId="47" applyFont="1" applyAlignment="1">
      <alignment horizontal="left"/>
    </xf>
    <xf numFmtId="0" fontId="48" fillId="0" borderId="0" xfId="84" applyFont="1" applyAlignment="1">
      <alignment horizontal="left" vertical="center" wrapText="1"/>
    </xf>
    <xf numFmtId="0" fontId="39" fillId="0" borderId="0" xfId="47" applyFont="1" applyAlignment="1">
      <alignment horizontal="left" vertical="center" wrapText="1"/>
    </xf>
    <xf numFmtId="0" fontId="60" fillId="0" borderId="0" xfId="84" applyFont="1" applyAlignment="1">
      <alignment vertical="center" wrapText="1"/>
    </xf>
    <xf numFmtId="0" fontId="59" fillId="0" borderId="0" xfId="84" applyFont="1" applyAlignment="1">
      <alignment horizontal="justify" vertical="center" wrapText="1"/>
    </xf>
    <xf numFmtId="0" fontId="41" fillId="0" borderId="0" xfId="47" applyFont="1" applyAlignment="1">
      <alignment horizontal="left"/>
    </xf>
    <xf numFmtId="0" fontId="58" fillId="0" borderId="18" xfId="84" applyFont="1" applyBorder="1" applyAlignment="1">
      <alignment horizontal="center" vertical="center"/>
    </xf>
  </cellXfs>
  <cellStyles count="87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legamento ipertestuale 2" xfId="22" xr:uid="{00000000-0005-0000-0000-000016000000}"/>
    <cellStyle name="Collegamento ipertestuale 3" xfId="73" xr:uid="{00000000-0005-0000-0000-000017000000}"/>
    <cellStyle name="Colore 1" xfId="23" builtinId="29" customBuiltin="1"/>
    <cellStyle name="Colore 2" xfId="24" builtinId="33" customBuiltin="1"/>
    <cellStyle name="Colore 3" xfId="25" builtinId="37" customBuiltin="1"/>
    <cellStyle name="Colore 4" xfId="26" builtinId="41" customBuiltin="1"/>
    <cellStyle name="Colore 5" xfId="27" builtinId="45" customBuiltin="1"/>
    <cellStyle name="Colore 6" xfId="28" builtinId="49" customBuiltin="1"/>
    <cellStyle name="Euro" xfId="29" xr:uid="{00000000-0005-0000-0000-00001E000000}"/>
    <cellStyle name="Input" xfId="30" builtinId="20" customBuiltin="1"/>
    <cellStyle name="Migliaia [0]_09 cap 19 _Il consolidato del sostegno pubblico 2" xfId="48" xr:uid="{00000000-0005-0000-0000-000020000000}"/>
    <cellStyle name="Migliaia 2" xfId="46" xr:uid="{00000000-0005-0000-0000-000021000000}"/>
    <cellStyle name="Migliaia 3" xfId="51" xr:uid="{00000000-0005-0000-0000-000022000000}"/>
    <cellStyle name="Migliaia 3 2" xfId="64" xr:uid="{00000000-0005-0000-0000-000023000000}"/>
    <cellStyle name="Migliaia 3 3" xfId="67" xr:uid="{00000000-0005-0000-0000-000024000000}"/>
    <cellStyle name="Migliaia 3 4" xfId="77" xr:uid="{00000000-0005-0000-0000-000025000000}"/>
    <cellStyle name="Migliaia 3 5" xfId="83" xr:uid="{E3514577-8952-4CC2-918C-30BA04ADEB80}"/>
    <cellStyle name="Migliaia 4" xfId="61" xr:uid="{00000000-0005-0000-0000-000026000000}"/>
    <cellStyle name="Migliaia 5" xfId="69" xr:uid="{00000000-0005-0000-0000-000027000000}"/>
    <cellStyle name="Migliaia 6" xfId="71" xr:uid="{00000000-0005-0000-0000-000028000000}"/>
    <cellStyle name="Migliaia 7" xfId="85" xr:uid="{3CCE4B63-42B5-4D3B-BEDE-1CCFB5A98D36}"/>
    <cellStyle name="Migliaia_09 cap 19 _Il consolidato del sostegno pubblico 2" xfId="49" xr:uid="{00000000-0005-0000-0000-000029000000}"/>
    <cellStyle name="Neutrale" xfId="31" builtinId="28" customBuiltin="1"/>
    <cellStyle name="Neutrale 2" xfId="53" xr:uid="{00000000-0005-0000-0000-00002B000000}"/>
    <cellStyle name="Normale" xfId="0" builtinId="0"/>
    <cellStyle name="Normale 10" xfId="72" xr:uid="{00000000-0005-0000-0000-00002D000000}"/>
    <cellStyle name="Normale 11" xfId="74" xr:uid="{00000000-0005-0000-0000-00002E000000}"/>
    <cellStyle name="Normale 12" xfId="78" xr:uid="{00000000-0005-0000-0000-00002F000000}"/>
    <cellStyle name="Normale 13" xfId="80" xr:uid="{884E8E06-27AA-445E-9807-1749557DFB68}"/>
    <cellStyle name="Normale 14" xfId="84" xr:uid="{0E1C74AA-F004-4AA3-B6B7-B068A40A409C}"/>
    <cellStyle name="Normale 2" xfId="32" xr:uid="{00000000-0005-0000-0000-000030000000}"/>
    <cellStyle name="Normale 2 2" xfId="47" xr:uid="{00000000-0005-0000-0000-000031000000}"/>
    <cellStyle name="Normale 3" xfId="33" xr:uid="{00000000-0005-0000-0000-000032000000}"/>
    <cellStyle name="Normale 3 2" xfId="58" xr:uid="{00000000-0005-0000-0000-000033000000}"/>
    <cellStyle name="Normale 3 3" xfId="60" xr:uid="{00000000-0005-0000-0000-000034000000}"/>
    <cellStyle name="Normale 4" xfId="57" xr:uid="{00000000-0005-0000-0000-000035000000}"/>
    <cellStyle name="Normale 4 3 2" xfId="79" xr:uid="{00000000-0005-0000-0000-000036000000}"/>
    <cellStyle name="Normale 5" xfId="59" xr:uid="{00000000-0005-0000-0000-000037000000}"/>
    <cellStyle name="Normale 6" xfId="62" xr:uid="{00000000-0005-0000-0000-000038000000}"/>
    <cellStyle name="Normale 6 2" xfId="75" xr:uid="{00000000-0005-0000-0000-000039000000}"/>
    <cellStyle name="Normale 6 3" xfId="81" xr:uid="{3F6E6E0F-C8B9-4A00-BCE4-25791005321B}"/>
    <cellStyle name="Normale 7" xfId="65" xr:uid="{00000000-0005-0000-0000-00003A000000}"/>
    <cellStyle name="Normale 8" xfId="68" xr:uid="{00000000-0005-0000-0000-00003B000000}"/>
    <cellStyle name="Normale 9" xfId="70" xr:uid="{00000000-0005-0000-0000-00003C000000}"/>
    <cellStyle name="Normale_Tavole Annuario 2009 provvisorie_Annuario 2011 Tavole finali_Agevolazioni 2012" xfId="55" xr:uid="{00000000-0005-0000-0000-00003F000000}"/>
    <cellStyle name="Nota" xfId="34" builtinId="10" customBuiltin="1"/>
    <cellStyle name="Output" xfId="35" builtinId="21" customBuiltin="1"/>
    <cellStyle name="Percentuale 2" xfId="56" xr:uid="{00000000-0005-0000-0000-000042000000}"/>
    <cellStyle name="Percentuale 2 2" xfId="63" xr:uid="{00000000-0005-0000-0000-000043000000}"/>
    <cellStyle name="Percentuale 2 3" xfId="66" xr:uid="{00000000-0005-0000-0000-000044000000}"/>
    <cellStyle name="Percentuale 3" xfId="50" xr:uid="{00000000-0005-0000-0000-000045000000}"/>
    <cellStyle name="Percentuale 4" xfId="76" xr:uid="{00000000-0005-0000-0000-000046000000}"/>
    <cellStyle name="Percentuale 5" xfId="82" xr:uid="{937004C1-B842-4E40-A427-E3ED778241D5}"/>
    <cellStyle name="Percentuale 6" xfId="86" xr:uid="{FBADF7E2-A455-4354-98FA-883A173B4F5F}"/>
    <cellStyle name="Testo avviso" xfId="36" builtinId="11" customBuiltin="1"/>
    <cellStyle name="Testo descrittivo" xfId="37" builtinId="53" customBuiltin="1"/>
    <cellStyle name="Titolo" xfId="38" builtinId="15" customBuiltin="1"/>
    <cellStyle name="Titolo 1" xfId="39" builtinId="16" customBuiltin="1"/>
    <cellStyle name="Titolo 2" xfId="40" builtinId="17" customBuiltin="1"/>
    <cellStyle name="Titolo 3" xfId="41" builtinId="18" customBuiltin="1"/>
    <cellStyle name="Titolo 4" xfId="42" builtinId="19" customBuiltin="1"/>
    <cellStyle name="Totale" xfId="43" builtinId="25" customBuiltin="1"/>
    <cellStyle name="Valore non valido" xfId="44" builtinId="27" customBuiltin="1"/>
    <cellStyle name="Valore non valido 2" xfId="54" xr:uid="{00000000-0005-0000-0000-000050000000}"/>
    <cellStyle name="Valore valido" xfId="45" builtinId="26" customBuiltin="1"/>
    <cellStyle name="Valore valido 2" xfId="52" xr:uid="{00000000-0005-0000-0000-00005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0-ECF3-4D6C-A730-84C174C31D9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F3-4D6C-A730-84C174C31D9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ECF3-4D6C-A730-84C174C31D92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'f1'!$A$3:$A$5</c:f>
              <c:strCache>
                <c:ptCount val="3"/>
                <c:pt idx="0">
                  <c:v>Risorse comunitarie</c:v>
                </c:pt>
                <c:pt idx="1">
                  <c:v>Risorse nazionali </c:v>
                </c:pt>
                <c:pt idx="2">
                  <c:v>Risorse regionali</c:v>
                </c:pt>
              </c:strCache>
            </c:strRef>
          </c:cat>
          <c:val>
            <c:numRef>
              <c:f>'f1'!$B$3:$B$5</c:f>
              <c:numCache>
                <c:formatCode>0.0</c:formatCode>
                <c:ptCount val="3"/>
                <c:pt idx="0">
                  <c:v>60.89392731737172</c:v>
                </c:pt>
                <c:pt idx="1">
                  <c:v>22.256294151556869</c:v>
                </c:pt>
                <c:pt idx="2" formatCode="#,##0.0">
                  <c:v>16.849778531071404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F3-4D6C-A730-84C174C31D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'f11'!$B$1</c:f>
              <c:strCache>
                <c:ptCount val="1"/>
                <c:pt idx="0">
                  <c:v>IRPEF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'f11'!$A$2:$A$21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'f11'!$B$2:$B$21</c:f>
              <c:numCache>
                <c:formatCode>0.0</c:formatCode>
                <c:ptCount val="20"/>
                <c:pt idx="0">
                  <c:v>25.511765764078561</c:v>
                </c:pt>
                <c:pt idx="1">
                  <c:v>0.62719514146489774</c:v>
                </c:pt>
                <c:pt idx="2">
                  <c:v>4.3862100734456684</c:v>
                </c:pt>
                <c:pt idx="3">
                  <c:v>29.452435386066544</c:v>
                </c:pt>
                <c:pt idx="4">
                  <c:v>31.578372516169047</c:v>
                </c:pt>
                <c:pt idx="5">
                  <c:v>32.58724110309862</c:v>
                </c:pt>
                <c:pt idx="6">
                  <c:v>5.7297751746375187</c:v>
                </c:pt>
                <c:pt idx="7">
                  <c:v>22.807958897055538</c:v>
                </c:pt>
                <c:pt idx="8">
                  <c:v>23.505608515819276</c:v>
                </c:pt>
                <c:pt idx="9">
                  <c:v>7.2229287442328642</c:v>
                </c:pt>
                <c:pt idx="10">
                  <c:v>11.352772771754001</c:v>
                </c:pt>
                <c:pt idx="11">
                  <c:v>14.709070212103866</c:v>
                </c:pt>
                <c:pt idx="12">
                  <c:v>5.2725672623536139</c:v>
                </c:pt>
                <c:pt idx="13">
                  <c:v>2.073209632729454</c:v>
                </c:pt>
                <c:pt idx="14">
                  <c:v>9.9663828258415705</c:v>
                </c:pt>
                <c:pt idx="15">
                  <c:v>19.683911614801129</c:v>
                </c:pt>
                <c:pt idx="16">
                  <c:v>3.7893350446774257</c:v>
                </c:pt>
                <c:pt idx="17">
                  <c:v>7.0899109201472017</c:v>
                </c:pt>
                <c:pt idx="18">
                  <c:v>19.61543635604313</c:v>
                </c:pt>
                <c:pt idx="19">
                  <c:v>5.4589620613927305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3-4583-A3B5-2C4A9147C020}"/>
            </c:ext>
          </c:extLst>
        </c:ser>
        <c:ser>
          <c:idx val="1"/>
          <c:order val="1"/>
          <c:tx>
            <c:strRef>
              <c:f>'f11'!$C$1</c:f>
              <c:strCache>
                <c:ptCount val="1"/>
                <c:pt idx="0">
                  <c:v>Olii minerali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'f11'!$A$2:$A$21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'f11'!$C$2:$C$21</c:f>
              <c:numCache>
                <c:formatCode>0.0</c:formatCode>
                <c:ptCount val="20"/>
                <c:pt idx="0">
                  <c:v>47.880836639999998</c:v>
                </c:pt>
                <c:pt idx="1">
                  <c:v>2.1935659199999997</c:v>
                </c:pt>
                <c:pt idx="2">
                  <c:v>6.8208940800000004</c:v>
                </c:pt>
                <c:pt idx="3">
                  <c:v>141.62327088000001</c:v>
                </c:pt>
                <c:pt idx="4">
                  <c:v>17.377607519999998</c:v>
                </c:pt>
                <c:pt idx="5">
                  <c:v>104.07030816000001</c:v>
                </c:pt>
                <c:pt idx="6">
                  <c:v>22.477946400000004</c:v>
                </c:pt>
                <c:pt idx="7">
                  <c:v>188.39341248000002</c:v>
                </c:pt>
                <c:pt idx="8">
                  <c:v>35.945975520000005</c:v>
                </c:pt>
                <c:pt idx="9">
                  <c:v>15.971635680000002</c:v>
                </c:pt>
                <c:pt idx="10">
                  <c:v>28.620839520000004</c:v>
                </c:pt>
                <c:pt idx="11">
                  <c:v>106.83455327999999</c:v>
                </c:pt>
                <c:pt idx="12">
                  <c:v>24.475039679999998</c:v>
                </c:pt>
                <c:pt idx="13">
                  <c:v>10.39771824</c:v>
                </c:pt>
                <c:pt idx="14">
                  <c:v>46.088733600000005</c:v>
                </c:pt>
                <c:pt idx="15">
                  <c:v>97.920033119999999</c:v>
                </c:pt>
                <c:pt idx="16">
                  <c:v>25.17121152</c:v>
                </c:pt>
                <c:pt idx="17">
                  <c:v>28.422095520000003</c:v>
                </c:pt>
                <c:pt idx="18">
                  <c:v>58.071861120000001</c:v>
                </c:pt>
                <c:pt idx="19">
                  <c:v>39.095216160000007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A3-4583-A3B5-2C4A9147C020}"/>
            </c:ext>
          </c:extLst>
        </c:ser>
        <c:ser>
          <c:idx val="2"/>
          <c:order val="2"/>
          <c:tx>
            <c:strRef>
              <c:f>'f11'!$D$1</c:f>
              <c:strCache>
                <c:ptCount val="1"/>
                <c:pt idx="0">
                  <c:v>IVA</c:v>
                </c:pt>
              </c:strCache>
            </c:strRef>
          </c:tx>
          <c:spPr>
            <a:solidFill>
              <a:srgbClr val="9BBB59"/>
            </a:solidFill>
            <a:ln w="25400">
              <a:noFill/>
            </a:ln>
          </c:spPr>
          <c:invertIfNegative val="0"/>
          <c:cat>
            <c:strRef>
              <c:f>'f11'!$A$2:$A$21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'f11'!$D$2:$D$21</c:f>
              <c:numCache>
                <c:formatCode>0.0</c:formatCode>
                <c:ptCount val="20"/>
                <c:pt idx="0">
                  <c:v>44.853382371691538</c:v>
                </c:pt>
                <c:pt idx="1">
                  <c:v>0.27758291632369297</c:v>
                </c:pt>
                <c:pt idx="2">
                  <c:v>2.2681324178757674</c:v>
                </c:pt>
                <c:pt idx="3">
                  <c:v>109.34751142450133</c:v>
                </c:pt>
                <c:pt idx="4">
                  <c:v>5.8603378242104212</c:v>
                </c:pt>
                <c:pt idx="5">
                  <c:v>129.3177147546765</c:v>
                </c:pt>
                <c:pt idx="6">
                  <c:v>4.8210487898494598</c:v>
                </c:pt>
                <c:pt idx="7">
                  <c:v>88.637954190856561</c:v>
                </c:pt>
                <c:pt idx="8">
                  <c:v>8.7989336158278899</c:v>
                </c:pt>
                <c:pt idx="9">
                  <c:v>0.79684807908435351</c:v>
                </c:pt>
                <c:pt idx="10">
                  <c:v>5.7583994979341036</c:v>
                </c:pt>
                <c:pt idx="11">
                  <c:v>11.022874300756584</c:v>
                </c:pt>
                <c:pt idx="12">
                  <c:v>6.5361406914743769</c:v>
                </c:pt>
                <c:pt idx="13">
                  <c:v>1.3928092143936095</c:v>
                </c:pt>
                <c:pt idx="14">
                  <c:v>24.783119436706723</c:v>
                </c:pt>
                <c:pt idx="15">
                  <c:v>27.728249848395457</c:v>
                </c:pt>
                <c:pt idx="16">
                  <c:v>1.4695660350417774</c:v>
                </c:pt>
                <c:pt idx="17">
                  <c:v>2.6231825345746898</c:v>
                </c:pt>
                <c:pt idx="18">
                  <c:v>13.053350927779507</c:v>
                </c:pt>
                <c:pt idx="19">
                  <c:v>21.420396960692937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A3-4583-A3B5-2C4A9147C020}"/>
            </c:ext>
          </c:extLst>
        </c:ser>
        <c:ser>
          <c:idx val="3"/>
          <c:order val="3"/>
          <c:tx>
            <c:strRef>
              <c:f>'f11'!$E$1</c:f>
              <c:strCache>
                <c:ptCount val="1"/>
                <c:pt idx="0">
                  <c:v>Lavoratori Dipendenti</c:v>
                </c:pt>
              </c:strCache>
            </c:strRef>
          </c:tx>
          <c:spPr>
            <a:solidFill>
              <a:srgbClr val="8064A2"/>
            </a:solidFill>
            <a:ln w="25400">
              <a:noFill/>
            </a:ln>
          </c:spPr>
          <c:invertIfNegative val="0"/>
          <c:cat>
            <c:strRef>
              <c:f>'f11'!$A$2:$A$21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'f11'!$E$2:$E$21</c:f>
              <c:numCache>
                <c:formatCode>0.0</c:formatCode>
                <c:ptCount val="20"/>
                <c:pt idx="0">
                  <c:v>11.0505782093711</c:v>
                </c:pt>
                <c:pt idx="1">
                  <c:v>0.46871718954476782</c:v>
                </c:pt>
                <c:pt idx="2">
                  <c:v>1.913398583017947</c:v>
                </c:pt>
                <c:pt idx="3">
                  <c:v>12.752499177739425</c:v>
                </c:pt>
                <c:pt idx="4">
                  <c:v>10.150925503181821</c:v>
                </c:pt>
                <c:pt idx="5">
                  <c:v>14.969398063857124</c:v>
                </c:pt>
                <c:pt idx="6">
                  <c:v>3.2143101122865194</c:v>
                </c:pt>
                <c:pt idx="7">
                  <c:v>16.936164818496554</c:v>
                </c:pt>
                <c:pt idx="8">
                  <c:v>10.963169124542453</c:v>
                </c:pt>
                <c:pt idx="9">
                  <c:v>2.7111779335652808</c:v>
                </c:pt>
                <c:pt idx="10">
                  <c:v>3.8952530684195277</c:v>
                </c:pt>
                <c:pt idx="11">
                  <c:v>8.8175940565730944</c:v>
                </c:pt>
                <c:pt idx="12">
                  <c:v>3.7613338714067375</c:v>
                </c:pt>
                <c:pt idx="13">
                  <c:v>1.1649972604194643</c:v>
                </c:pt>
                <c:pt idx="14">
                  <c:v>11.950480299539921</c:v>
                </c:pt>
                <c:pt idx="15">
                  <c:v>22.54717966614886</c:v>
                </c:pt>
                <c:pt idx="16">
                  <c:v>4.1231900257187659</c:v>
                </c:pt>
                <c:pt idx="17">
                  <c:v>11.322157363089778</c:v>
                </c:pt>
                <c:pt idx="18">
                  <c:v>20.368935296859807</c:v>
                </c:pt>
                <c:pt idx="19">
                  <c:v>5.7172524229361947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A3-4583-A3B5-2C4A9147C020}"/>
            </c:ext>
          </c:extLst>
        </c:ser>
        <c:ser>
          <c:idx val="4"/>
          <c:order val="4"/>
          <c:tx>
            <c:strRef>
              <c:f>'f11'!$F$1</c:f>
              <c:strCache>
                <c:ptCount val="1"/>
                <c:pt idx="0">
                  <c:v>Lavoratori Indipendenti</c:v>
                </c:pt>
              </c:strCache>
            </c:strRef>
          </c:tx>
          <c:spPr>
            <a:solidFill>
              <a:srgbClr val="4BACC6"/>
            </a:solidFill>
            <a:ln w="25400">
              <a:noFill/>
            </a:ln>
          </c:spPr>
          <c:invertIfNegative val="0"/>
          <c:cat>
            <c:strRef>
              <c:f>'f11'!$A$2:$A$21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Trentino-Alto Adige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'f11'!$F$2:$F$21</c:f>
              <c:numCache>
                <c:formatCode>0.0</c:formatCode>
                <c:ptCount val="20"/>
                <c:pt idx="0">
                  <c:v>10.387691828387519</c:v>
                </c:pt>
                <c:pt idx="1">
                  <c:v>0.55487956992001375</c:v>
                </c:pt>
                <c:pt idx="2">
                  <c:v>1.302080229645352</c:v>
                </c:pt>
                <c:pt idx="3">
                  <c:v>11.891867779957682</c:v>
                </c:pt>
                <c:pt idx="4">
                  <c:v>16.829916182053413</c:v>
                </c:pt>
                <c:pt idx="5">
                  <c:v>3.244479655793056</c:v>
                </c:pt>
                <c:pt idx="6">
                  <c:v>1.1930161747268924</c:v>
                </c:pt>
                <c:pt idx="7">
                  <c:v>3.5641967627695323</c:v>
                </c:pt>
                <c:pt idx="8">
                  <c:v>1.045611172419864</c:v>
                </c:pt>
                <c:pt idx="9">
                  <c:v>-0.29778781759963657</c:v>
                </c:pt>
                <c:pt idx="10">
                  <c:v>0.65809055420809748</c:v>
                </c:pt>
                <c:pt idx="11">
                  <c:v>3.0676523572411734</c:v>
                </c:pt>
                <c:pt idx="12">
                  <c:v>-0.24109470922346804</c:v>
                </c:pt>
                <c:pt idx="13">
                  <c:v>0.24400230021890257</c:v>
                </c:pt>
                <c:pt idx="14">
                  <c:v>0.25821199720900739</c:v>
                </c:pt>
                <c:pt idx="15">
                  <c:v>8.4688797416921924E-2</c:v>
                </c:pt>
                <c:pt idx="16">
                  <c:v>0.73468739178350395</c:v>
                </c:pt>
                <c:pt idx="17">
                  <c:v>0.80496321693430339</c:v>
                </c:pt>
                <c:pt idx="18">
                  <c:v>0.73443893452241049</c:v>
                </c:pt>
                <c:pt idx="19">
                  <c:v>2.9326615777239069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A3-4583-A3B5-2C4A9147C0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618960"/>
        <c:axId val="1"/>
      </c:barChart>
      <c:catAx>
        <c:axId val="450618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506189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'f12'!$B$1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'f12'!$A$2:$A$22</c:f>
              <c:strCache>
                <c:ptCount val="21"/>
                <c:pt idx="0">
                  <c:v>Friuli Venezia Giulia</c:v>
                </c:pt>
                <c:pt idx="1">
                  <c:v>Valle d'Aosta</c:v>
                </c:pt>
                <c:pt idx="2">
                  <c:v>Sardegna</c:v>
                </c:pt>
                <c:pt idx="3">
                  <c:v>Calabria</c:v>
                </c:pt>
                <c:pt idx="4">
                  <c:v>Marche</c:v>
                </c:pt>
                <c:pt idx="5">
                  <c:v>P.A. Bolzano</c:v>
                </c:pt>
                <c:pt idx="6">
                  <c:v>P.A. Trento</c:v>
                </c:pt>
                <c:pt idx="7">
                  <c:v>Campania</c:v>
                </c:pt>
                <c:pt idx="8">
                  <c:v>Umbria</c:v>
                </c:pt>
                <c:pt idx="9">
                  <c:v>Sicilia</c:v>
                </c:pt>
                <c:pt idx="10">
                  <c:v>Piemonte</c:v>
                </c:pt>
                <c:pt idx="11">
                  <c:v>Puglia</c:v>
                </c:pt>
                <c:pt idx="12">
                  <c:v>Abruzzo</c:v>
                </c:pt>
                <c:pt idx="13">
                  <c:v>Veneto</c:v>
                </c:pt>
                <c:pt idx="14">
                  <c:v>Molise</c:v>
                </c:pt>
                <c:pt idx="15">
                  <c:v>Lazio</c:v>
                </c:pt>
                <c:pt idx="16">
                  <c:v>Basilicata</c:v>
                </c:pt>
                <c:pt idx="17">
                  <c:v>Lombardia</c:v>
                </c:pt>
                <c:pt idx="18">
                  <c:v>Emilia-Romagna</c:v>
                </c:pt>
                <c:pt idx="19">
                  <c:v>Toscana</c:v>
                </c:pt>
                <c:pt idx="20">
                  <c:v>Liguria</c:v>
                </c:pt>
              </c:strCache>
            </c:strRef>
          </c:cat>
          <c:val>
            <c:numRef>
              <c:f>'f12'!$B$2:$B$22</c:f>
              <c:numCache>
                <c:formatCode>General</c:formatCode>
                <c:ptCount val="21"/>
                <c:pt idx="0">
                  <c:v>28.341767793140036</c:v>
                </c:pt>
                <c:pt idx="1">
                  <c:v>45.940698108555793</c:v>
                </c:pt>
                <c:pt idx="2">
                  <c:v>23.273976899888297</c:v>
                </c:pt>
                <c:pt idx="3">
                  <c:v>18.274606091909227</c:v>
                </c:pt>
                <c:pt idx="4">
                  <c:v>6.4026514537249639</c:v>
                </c:pt>
                <c:pt idx="5">
                  <c:v>8.3057925429401838</c:v>
                </c:pt>
                <c:pt idx="6">
                  <c:v>10.531450552954755</c:v>
                </c:pt>
                <c:pt idx="7">
                  <c:v>3.3254021140273364</c:v>
                </c:pt>
                <c:pt idx="8">
                  <c:v>6.8495696924801051</c:v>
                </c:pt>
                <c:pt idx="9">
                  <c:v>5.8814999140772528</c:v>
                </c:pt>
                <c:pt idx="10">
                  <c:v>6.5181278411235475</c:v>
                </c:pt>
                <c:pt idx="11">
                  <c:v>6.8174503647420588</c:v>
                </c:pt>
                <c:pt idx="12">
                  <c:v>5.6021664918572283</c:v>
                </c:pt>
                <c:pt idx="13">
                  <c:v>5.8030205803648176</c:v>
                </c:pt>
                <c:pt idx="14">
                  <c:v>5.2207684714541642</c:v>
                </c:pt>
                <c:pt idx="15">
                  <c:v>4.8770398502210854</c:v>
                </c:pt>
                <c:pt idx="16">
                  <c:v>4.8019115981760807</c:v>
                </c:pt>
                <c:pt idx="17">
                  <c:v>3.0916293530767023</c:v>
                </c:pt>
                <c:pt idx="18">
                  <c:v>4.3132663581388604</c:v>
                </c:pt>
                <c:pt idx="19">
                  <c:v>3.2235165974008626</c:v>
                </c:pt>
                <c:pt idx="20">
                  <c:v>2.0787186948511103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6-4953-A441-8A25ADF4516C}"/>
            </c:ext>
          </c:extLst>
        </c:ser>
        <c:ser>
          <c:idx val="1"/>
          <c:order val="1"/>
          <c:tx>
            <c:strRef>
              <c:f>'f12'!$C$1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'f12'!$A$2:$A$22</c:f>
              <c:strCache>
                <c:ptCount val="21"/>
                <c:pt idx="0">
                  <c:v>Friuli Venezia Giulia</c:v>
                </c:pt>
                <c:pt idx="1">
                  <c:v>Valle d'Aosta</c:v>
                </c:pt>
                <c:pt idx="2">
                  <c:v>Sardegna</c:v>
                </c:pt>
                <c:pt idx="3">
                  <c:v>Calabria</c:v>
                </c:pt>
                <c:pt idx="4">
                  <c:v>Marche</c:v>
                </c:pt>
                <c:pt idx="5">
                  <c:v>P.A. Bolzano</c:v>
                </c:pt>
                <c:pt idx="6">
                  <c:v>P.A. Trento</c:v>
                </c:pt>
                <c:pt idx="7">
                  <c:v>Campania</c:v>
                </c:pt>
                <c:pt idx="8">
                  <c:v>Umbria</c:v>
                </c:pt>
                <c:pt idx="9">
                  <c:v>Sicilia</c:v>
                </c:pt>
                <c:pt idx="10">
                  <c:v>Piemonte</c:v>
                </c:pt>
                <c:pt idx="11">
                  <c:v>Puglia</c:v>
                </c:pt>
                <c:pt idx="12">
                  <c:v>Abruzzo</c:v>
                </c:pt>
                <c:pt idx="13">
                  <c:v>Veneto</c:v>
                </c:pt>
                <c:pt idx="14">
                  <c:v>Molise</c:v>
                </c:pt>
                <c:pt idx="15">
                  <c:v>Lazio</c:v>
                </c:pt>
                <c:pt idx="16">
                  <c:v>Basilicata</c:v>
                </c:pt>
                <c:pt idx="17">
                  <c:v>Lombardia</c:v>
                </c:pt>
                <c:pt idx="18">
                  <c:v>Emilia-Romagna</c:v>
                </c:pt>
                <c:pt idx="19">
                  <c:v>Toscana</c:v>
                </c:pt>
                <c:pt idx="20">
                  <c:v>Liguria</c:v>
                </c:pt>
              </c:strCache>
            </c:strRef>
          </c:cat>
          <c:val>
            <c:numRef>
              <c:f>'f12'!$C$2:$C$22</c:f>
              <c:numCache>
                <c:formatCode>General</c:formatCode>
                <c:ptCount val="21"/>
                <c:pt idx="0">
                  <c:v>39.742966120904029</c:v>
                </c:pt>
                <c:pt idx="1">
                  <c:v>38.228124647142458</c:v>
                </c:pt>
                <c:pt idx="2">
                  <c:v>21.141827372655015</c:v>
                </c:pt>
                <c:pt idx="3">
                  <c:v>11.373277684951528</c:v>
                </c:pt>
                <c:pt idx="4">
                  <c:v>11.160557960426814</c:v>
                </c:pt>
                <c:pt idx="5">
                  <c:v>9.2761365154716042</c:v>
                </c:pt>
                <c:pt idx="6">
                  <c:v>8.5664252168819175</c:v>
                </c:pt>
                <c:pt idx="7">
                  <c:v>8.383783638172865</c:v>
                </c:pt>
                <c:pt idx="8">
                  <c:v>7.9897712748735277</c:v>
                </c:pt>
                <c:pt idx="9">
                  <c:v>6.6205154736082221</c:v>
                </c:pt>
                <c:pt idx="10">
                  <c:v>6.2851320956727772</c:v>
                </c:pt>
                <c:pt idx="11">
                  <c:v>6.0283854343854797</c:v>
                </c:pt>
                <c:pt idx="12">
                  <c:v>4.1021740050786866</c:v>
                </c:pt>
                <c:pt idx="13">
                  <c:v>3.9364203141616483</c:v>
                </c:pt>
                <c:pt idx="14">
                  <c:v>3.9328865111146354</c:v>
                </c:pt>
                <c:pt idx="15">
                  <c:v>3.5106906330533283</c:v>
                </c:pt>
                <c:pt idx="16">
                  <c:v>3.298989339524272</c:v>
                </c:pt>
                <c:pt idx="17">
                  <c:v>2.8589408826063245</c:v>
                </c:pt>
                <c:pt idx="18">
                  <c:v>2.6551526896613411</c:v>
                </c:pt>
                <c:pt idx="19">
                  <c:v>2.0216036875548586</c:v>
                </c:pt>
                <c:pt idx="20">
                  <c:v>1.8453646422960268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D6-4953-A441-8A25ADF45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6655936"/>
        <c:axId val="575673648"/>
      </c:barChart>
      <c:catAx>
        <c:axId val="57665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5673648"/>
        <c:crosses val="autoZero"/>
        <c:auto val="1"/>
        <c:lblAlgn val="ctr"/>
        <c:lblOffset val="100"/>
        <c:noMultiLvlLbl val="0"/>
      </c:catAx>
      <c:valAx>
        <c:axId val="575673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665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2192791581875"/>
          <c:y val="0.11537995321463397"/>
          <c:w val="0.85426824478516605"/>
          <c:h val="0.687886724994246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'f13'!$B$3</c:f>
              <c:strCache>
                <c:ptCount val="1"/>
                <c:pt idx="0">
                  <c:v> Ricerca e sperimentazione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'f13'!$A$4:$A$25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 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'f13'!$B$4:$B$25</c:f>
              <c:numCache>
                <c:formatCode>#,##0.0</c:formatCode>
                <c:ptCount val="22"/>
                <c:pt idx="0">
                  <c:v>42.51014380412682</c:v>
                </c:pt>
                <c:pt idx="1">
                  <c:v>1.4860164308274613</c:v>
                </c:pt>
                <c:pt idx="2">
                  <c:v>0</c:v>
                </c:pt>
                <c:pt idx="3">
                  <c:v>17.801580645901286</c:v>
                </c:pt>
                <c:pt idx="4">
                  <c:v>10.424025404500089</c:v>
                </c:pt>
                <c:pt idx="5">
                  <c:v>3.969352344237851E-2</c:v>
                </c:pt>
                <c:pt idx="6">
                  <c:v>31.453671773493724</c:v>
                </c:pt>
                <c:pt idx="7">
                  <c:v>0.70101664393859919</c:v>
                </c:pt>
                <c:pt idx="8">
                  <c:v>1.3865024021278729</c:v>
                </c:pt>
                <c:pt idx="9">
                  <c:v>1.1655127866125152</c:v>
                </c:pt>
                <c:pt idx="10">
                  <c:v>0.94339819769098965</c:v>
                </c:pt>
                <c:pt idx="11">
                  <c:v>1.2480632698964096</c:v>
                </c:pt>
                <c:pt idx="12">
                  <c:v>3.1990757992613986E-2</c:v>
                </c:pt>
                <c:pt idx="13">
                  <c:v>40.210151301365663</c:v>
                </c:pt>
                <c:pt idx="14">
                  <c:v>3.3177893923266928</c:v>
                </c:pt>
                <c:pt idx="15">
                  <c:v>0.7715310186396791</c:v>
                </c:pt>
                <c:pt idx="16">
                  <c:v>1.0849495259120918</c:v>
                </c:pt>
                <c:pt idx="17">
                  <c:v>2.3614345822444762</c:v>
                </c:pt>
                <c:pt idx="18">
                  <c:v>14.727264794329578</c:v>
                </c:pt>
                <c:pt idx="19">
                  <c:v>0.77679500217859976</c:v>
                </c:pt>
                <c:pt idx="20">
                  <c:v>10.42868483120874</c:v>
                </c:pt>
                <c:pt idx="21">
                  <c:v>9.0473843388913959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7B-4215-BCC4-D8EB3A8F9DFD}"/>
            </c:ext>
          </c:extLst>
        </c:ser>
        <c:ser>
          <c:idx val="1"/>
          <c:order val="1"/>
          <c:tx>
            <c:strRef>
              <c:f>'f13'!$C$3</c:f>
              <c:strCache>
                <c:ptCount val="1"/>
                <c:pt idx="0">
                  <c:v> Assistenza tecnica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'f13'!$A$4:$A$25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 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'f13'!$C$4:$C$25</c:f>
              <c:numCache>
                <c:formatCode>#,##0.0</c:formatCode>
                <c:ptCount val="22"/>
                <c:pt idx="0">
                  <c:v>21.147633956722885</c:v>
                </c:pt>
                <c:pt idx="1">
                  <c:v>22.24182067312741</c:v>
                </c:pt>
                <c:pt idx="2">
                  <c:v>0.89287102416441577</c:v>
                </c:pt>
                <c:pt idx="3">
                  <c:v>35.099617004407854</c:v>
                </c:pt>
                <c:pt idx="4">
                  <c:v>5.5839384975871083</c:v>
                </c:pt>
                <c:pt idx="5">
                  <c:v>2.6266338785461261</c:v>
                </c:pt>
                <c:pt idx="6">
                  <c:v>26.358711141652481</c:v>
                </c:pt>
                <c:pt idx="7">
                  <c:v>4.2324687926151263</c:v>
                </c:pt>
                <c:pt idx="8">
                  <c:v>9.7477368619681606</c:v>
                </c:pt>
                <c:pt idx="9">
                  <c:v>2.2880586627756143</c:v>
                </c:pt>
                <c:pt idx="10">
                  <c:v>0.65598690999239206</c:v>
                </c:pt>
                <c:pt idx="11">
                  <c:v>33.355356313309549</c:v>
                </c:pt>
                <c:pt idx="12">
                  <c:v>28.724513913766142</c:v>
                </c:pt>
                <c:pt idx="13">
                  <c:v>11.16644325069824</c:v>
                </c:pt>
                <c:pt idx="14">
                  <c:v>33.54278371839667</c:v>
                </c:pt>
                <c:pt idx="15">
                  <c:v>2.6488120359745113</c:v>
                </c:pt>
                <c:pt idx="16">
                  <c:v>5.5616796202717529</c:v>
                </c:pt>
                <c:pt idx="17">
                  <c:v>42.661659183627663</c:v>
                </c:pt>
                <c:pt idx="18">
                  <c:v>16.976494325237962</c:v>
                </c:pt>
                <c:pt idx="19">
                  <c:v>28.273322167033609</c:v>
                </c:pt>
                <c:pt idx="20">
                  <c:v>33.798128142733987</c:v>
                </c:pt>
                <c:pt idx="21">
                  <c:v>18.061569934774212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7B-4215-BCC4-D8EB3A8F9DFD}"/>
            </c:ext>
          </c:extLst>
        </c:ser>
        <c:ser>
          <c:idx val="2"/>
          <c:order val="2"/>
          <c:tx>
            <c:strRef>
              <c:f>'f13'!$D$3</c:f>
              <c:strCache>
                <c:ptCount val="1"/>
                <c:pt idx="0">
                  <c:v> Promozione e marketing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'f13'!$A$4:$A$25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 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'f13'!$D$4:$D$25</c:f>
              <c:numCache>
                <c:formatCode>#,##0.0</c:formatCode>
                <c:ptCount val="22"/>
                <c:pt idx="0">
                  <c:v>1.2674306597563521</c:v>
                </c:pt>
                <c:pt idx="1">
                  <c:v>0.4745787326930721</c:v>
                </c:pt>
                <c:pt idx="2">
                  <c:v>2.3831875509127221</c:v>
                </c:pt>
                <c:pt idx="3">
                  <c:v>1.3172523594649634</c:v>
                </c:pt>
                <c:pt idx="4">
                  <c:v>2.0274769557222019</c:v>
                </c:pt>
                <c:pt idx="5">
                  <c:v>6.762726464060273E-2</c:v>
                </c:pt>
                <c:pt idx="6">
                  <c:v>0.17214498181309523</c:v>
                </c:pt>
                <c:pt idx="7">
                  <c:v>1.108924263086122</c:v>
                </c:pt>
                <c:pt idx="8">
                  <c:v>3.3449911347760528</c:v>
                </c:pt>
                <c:pt idx="9">
                  <c:v>2.0292365792971672</c:v>
                </c:pt>
                <c:pt idx="10">
                  <c:v>4.8962859325173493</c:v>
                </c:pt>
                <c:pt idx="11">
                  <c:v>1.5532288764731264</c:v>
                </c:pt>
                <c:pt idx="12">
                  <c:v>0.6549041515029066</c:v>
                </c:pt>
                <c:pt idx="13">
                  <c:v>1.1310948779258372</c:v>
                </c:pt>
                <c:pt idx="14">
                  <c:v>2.8100079273247638</c:v>
                </c:pt>
                <c:pt idx="15">
                  <c:v>0.26933350165414849</c:v>
                </c:pt>
                <c:pt idx="16">
                  <c:v>1.2747951164269276</c:v>
                </c:pt>
                <c:pt idx="17">
                  <c:v>1.1579619975691589</c:v>
                </c:pt>
                <c:pt idx="18">
                  <c:v>0</c:v>
                </c:pt>
                <c:pt idx="19">
                  <c:v>0.30929913954004057</c:v>
                </c:pt>
                <c:pt idx="20">
                  <c:v>3.8775579043984529</c:v>
                </c:pt>
                <c:pt idx="21">
                  <c:v>1.3524112435344415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7B-4215-BCC4-D8EB3A8F9DFD}"/>
            </c:ext>
          </c:extLst>
        </c:ser>
        <c:ser>
          <c:idx val="3"/>
          <c:order val="3"/>
          <c:tx>
            <c:strRef>
              <c:f>'f13'!$E$3</c:f>
              <c:strCache>
                <c:ptCount val="1"/>
                <c:pt idx="0">
                  <c:v> Strutture di trasformazione e commercializzazione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'f13'!$A$4:$A$25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 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'f13'!$E$4:$E$25</c:f>
              <c:numCache>
                <c:formatCode>#,##0.0</c:formatCode>
                <c:ptCount val="22"/>
                <c:pt idx="0">
                  <c:v>0</c:v>
                </c:pt>
                <c:pt idx="1">
                  <c:v>8.395953126675856</c:v>
                </c:pt>
                <c:pt idx="2">
                  <c:v>0</c:v>
                </c:pt>
                <c:pt idx="3">
                  <c:v>0.1167796325927371</c:v>
                </c:pt>
                <c:pt idx="4">
                  <c:v>0.82155301357099975</c:v>
                </c:pt>
                <c:pt idx="5">
                  <c:v>0</c:v>
                </c:pt>
                <c:pt idx="6">
                  <c:v>0</c:v>
                </c:pt>
                <c:pt idx="7">
                  <c:v>0.17150512255673273</c:v>
                </c:pt>
                <c:pt idx="8">
                  <c:v>0</c:v>
                </c:pt>
                <c:pt idx="9">
                  <c:v>0</c:v>
                </c:pt>
                <c:pt idx="10">
                  <c:v>0.57000986028058309</c:v>
                </c:pt>
                <c:pt idx="11">
                  <c:v>0.13424644028689164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7.771869191864389E-2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0.28480649939694369</c:v>
                </c:pt>
                <c:pt idx="21">
                  <c:v>0.2076279773983703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7B-4215-BCC4-D8EB3A8F9DFD}"/>
            </c:ext>
          </c:extLst>
        </c:ser>
        <c:ser>
          <c:idx val="4"/>
          <c:order val="4"/>
          <c:tx>
            <c:strRef>
              <c:f>'f13'!$F$3</c:f>
              <c:strCache>
                <c:ptCount val="1"/>
                <c:pt idx="0">
                  <c:v> Gestione d'impresa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'f13'!$A$4:$A$25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 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'f13'!$F$4:$F$25</c:f>
              <c:numCache>
                <c:formatCode>#,##0.0</c:formatCode>
                <c:ptCount val="22"/>
                <c:pt idx="0">
                  <c:v>18.495992750062616</c:v>
                </c:pt>
                <c:pt idx="1">
                  <c:v>38.879529683160676</c:v>
                </c:pt>
                <c:pt idx="2">
                  <c:v>82.681582666087778</c:v>
                </c:pt>
                <c:pt idx="3">
                  <c:v>2.2295129530983142</c:v>
                </c:pt>
                <c:pt idx="4">
                  <c:v>27.474146872437409</c:v>
                </c:pt>
                <c:pt idx="5">
                  <c:v>8.203134443838195</c:v>
                </c:pt>
                <c:pt idx="6">
                  <c:v>11.777861393881276</c:v>
                </c:pt>
                <c:pt idx="7">
                  <c:v>8.8375861044092456</c:v>
                </c:pt>
                <c:pt idx="8">
                  <c:v>2.7932713032399556</c:v>
                </c:pt>
                <c:pt idx="9">
                  <c:v>0</c:v>
                </c:pt>
                <c:pt idx="10">
                  <c:v>0.2810201571262384</c:v>
                </c:pt>
                <c:pt idx="11">
                  <c:v>3.370661141275562</c:v>
                </c:pt>
                <c:pt idx="12">
                  <c:v>8.6104007947916763</c:v>
                </c:pt>
                <c:pt idx="13">
                  <c:v>18.767839980924176</c:v>
                </c:pt>
                <c:pt idx="14">
                  <c:v>4.819506190754379</c:v>
                </c:pt>
                <c:pt idx="15">
                  <c:v>11.198665772835072</c:v>
                </c:pt>
                <c:pt idx="16">
                  <c:v>10.053692169266677</c:v>
                </c:pt>
                <c:pt idx="17">
                  <c:v>27.140715723105252</c:v>
                </c:pt>
                <c:pt idx="18">
                  <c:v>1.6763005296808524</c:v>
                </c:pt>
                <c:pt idx="19">
                  <c:v>15.182664396286526</c:v>
                </c:pt>
                <c:pt idx="20">
                  <c:v>7.7155579668207821</c:v>
                </c:pt>
                <c:pt idx="21">
                  <c:v>10.510993091692216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77B-4215-BCC4-D8EB3A8F9DFD}"/>
            </c:ext>
          </c:extLst>
        </c:ser>
        <c:ser>
          <c:idx val="5"/>
          <c:order val="5"/>
          <c:tx>
            <c:strRef>
              <c:f>'f13'!$G$3</c:f>
              <c:strCache>
                <c:ptCount val="1"/>
                <c:pt idx="0">
                  <c:v> Investimenti aziendali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'f13'!$A$4:$A$25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 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'f13'!$G$4:$G$25</c:f>
              <c:numCache>
                <c:formatCode>#,##0.0</c:formatCode>
                <c:ptCount val="22"/>
                <c:pt idx="0">
                  <c:v>2.2145932316199999</c:v>
                </c:pt>
                <c:pt idx="1">
                  <c:v>12.798872375003567</c:v>
                </c:pt>
                <c:pt idx="2">
                  <c:v>12.926058684636988</c:v>
                </c:pt>
                <c:pt idx="3">
                  <c:v>24.539765446502216</c:v>
                </c:pt>
                <c:pt idx="4">
                  <c:v>31.377636930028537</c:v>
                </c:pt>
                <c:pt idx="5">
                  <c:v>26.128791312236789</c:v>
                </c:pt>
                <c:pt idx="6">
                  <c:v>22.90601750342816</c:v>
                </c:pt>
                <c:pt idx="7">
                  <c:v>9.0796837302003564</c:v>
                </c:pt>
                <c:pt idx="8">
                  <c:v>22.869977263179109</c:v>
                </c:pt>
                <c:pt idx="9">
                  <c:v>0.97796768863578354</c:v>
                </c:pt>
                <c:pt idx="10">
                  <c:v>4.3271028799460289</c:v>
                </c:pt>
                <c:pt idx="11">
                  <c:v>0.66857133455582562</c:v>
                </c:pt>
                <c:pt idx="12">
                  <c:v>0.87927824323271153</c:v>
                </c:pt>
                <c:pt idx="13">
                  <c:v>4.7827421759887194</c:v>
                </c:pt>
                <c:pt idx="14">
                  <c:v>21.83736474332396</c:v>
                </c:pt>
                <c:pt idx="15">
                  <c:v>11.380849868356503</c:v>
                </c:pt>
                <c:pt idx="16">
                  <c:v>3.4249654586423088</c:v>
                </c:pt>
                <c:pt idx="17">
                  <c:v>2.7192537778276451</c:v>
                </c:pt>
                <c:pt idx="18">
                  <c:v>2.3900732929099844</c:v>
                </c:pt>
                <c:pt idx="19">
                  <c:v>30.554599773899739</c:v>
                </c:pt>
                <c:pt idx="20">
                  <c:v>10.918780772747727</c:v>
                </c:pt>
                <c:pt idx="21">
                  <c:v>13.755041078491786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77B-4215-BCC4-D8EB3A8F9DFD}"/>
            </c:ext>
          </c:extLst>
        </c:ser>
        <c:ser>
          <c:idx val="6"/>
          <c:order val="6"/>
          <c:tx>
            <c:strRef>
              <c:f>'f13'!$H$3</c:f>
              <c:strCache>
                <c:ptCount val="1"/>
                <c:pt idx="0">
                  <c:v> Infrastrutture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'f13'!$A$4:$A$25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 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'f13'!$H$4:$H$25</c:f>
              <c:numCache>
                <c:formatCode>#,##0.0</c:formatCode>
                <c:ptCount val="22"/>
                <c:pt idx="0">
                  <c:v>1.061577513277693</c:v>
                </c:pt>
                <c:pt idx="1">
                  <c:v>14.349289198131295</c:v>
                </c:pt>
                <c:pt idx="2">
                  <c:v>0</c:v>
                </c:pt>
                <c:pt idx="3">
                  <c:v>9.0001989851952118</c:v>
                </c:pt>
                <c:pt idx="4">
                  <c:v>1.0820382450367136</c:v>
                </c:pt>
                <c:pt idx="5">
                  <c:v>38.434772331950903</c:v>
                </c:pt>
                <c:pt idx="6">
                  <c:v>3.1272795537843545</c:v>
                </c:pt>
                <c:pt idx="7">
                  <c:v>11.206082380502814</c:v>
                </c:pt>
                <c:pt idx="8">
                  <c:v>2.1168193866042824</c:v>
                </c:pt>
                <c:pt idx="9">
                  <c:v>0</c:v>
                </c:pt>
                <c:pt idx="10">
                  <c:v>4.5373834262258259E-2</c:v>
                </c:pt>
                <c:pt idx="11">
                  <c:v>9.6479680387877611</c:v>
                </c:pt>
                <c:pt idx="12">
                  <c:v>48.603392010562288</c:v>
                </c:pt>
                <c:pt idx="13">
                  <c:v>14.89314201146551</c:v>
                </c:pt>
                <c:pt idx="14">
                  <c:v>3.7135997974457511</c:v>
                </c:pt>
                <c:pt idx="15">
                  <c:v>19.292059015782097</c:v>
                </c:pt>
                <c:pt idx="16">
                  <c:v>0.81009729597305757</c:v>
                </c:pt>
                <c:pt idx="17">
                  <c:v>0.33994521510238451</c:v>
                </c:pt>
                <c:pt idx="18">
                  <c:v>0.85611345799349092</c:v>
                </c:pt>
                <c:pt idx="19">
                  <c:v>0.34459001454260302</c:v>
                </c:pt>
                <c:pt idx="20">
                  <c:v>9.5336079430865084</c:v>
                </c:pt>
                <c:pt idx="21">
                  <c:v>8.4112817037095144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77B-4215-BCC4-D8EB3A8F9DFD}"/>
            </c:ext>
          </c:extLst>
        </c:ser>
        <c:ser>
          <c:idx val="7"/>
          <c:order val="7"/>
          <c:tx>
            <c:strRef>
              <c:f>'f13'!$I$3</c:f>
              <c:strCache>
                <c:ptCount val="1"/>
                <c:pt idx="0">
                  <c:v> Attività forestali 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'f13'!$A$4:$A$25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 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'f13'!$I$4:$I$25</c:f>
              <c:numCache>
                <c:formatCode>#,##0.0</c:formatCode>
                <c:ptCount val="22"/>
                <c:pt idx="0">
                  <c:v>13.302628084433621</c:v>
                </c:pt>
                <c:pt idx="1">
                  <c:v>0.13688545782774353</c:v>
                </c:pt>
                <c:pt idx="2">
                  <c:v>1.1163000741981028</c:v>
                </c:pt>
                <c:pt idx="3">
                  <c:v>6.8076613832665718</c:v>
                </c:pt>
                <c:pt idx="4">
                  <c:v>21.209184081116934</c:v>
                </c:pt>
                <c:pt idx="5">
                  <c:v>23.309110283115082</c:v>
                </c:pt>
                <c:pt idx="6">
                  <c:v>4.2043136519469124</c:v>
                </c:pt>
                <c:pt idx="7">
                  <c:v>1.4821540962970734</c:v>
                </c:pt>
                <c:pt idx="8">
                  <c:v>1.3128090298755581</c:v>
                </c:pt>
                <c:pt idx="9">
                  <c:v>23.380090957430216</c:v>
                </c:pt>
                <c:pt idx="10">
                  <c:v>35.871732009245008</c:v>
                </c:pt>
                <c:pt idx="11">
                  <c:v>3.8894999475783507</c:v>
                </c:pt>
                <c:pt idx="12">
                  <c:v>2.6169969894056146E-3</c:v>
                </c:pt>
                <c:pt idx="13">
                  <c:v>1.312523415763998</c:v>
                </c:pt>
                <c:pt idx="14">
                  <c:v>14.445708951707486</c:v>
                </c:pt>
                <c:pt idx="15">
                  <c:v>54.36103009483935</c:v>
                </c:pt>
                <c:pt idx="16">
                  <c:v>26.379175484520783</c:v>
                </c:pt>
                <c:pt idx="17">
                  <c:v>8.5052875374576615</c:v>
                </c:pt>
                <c:pt idx="18">
                  <c:v>47.473593555722061</c:v>
                </c:pt>
                <c:pt idx="19">
                  <c:v>22.869649554398997</c:v>
                </c:pt>
                <c:pt idx="20">
                  <c:v>0</c:v>
                </c:pt>
                <c:pt idx="21">
                  <c:v>18.582900918871402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77B-4215-BCC4-D8EB3A8F9DFD}"/>
            </c:ext>
          </c:extLst>
        </c:ser>
        <c:ser>
          <c:idx val="8"/>
          <c:order val="8"/>
          <c:tx>
            <c:strRef>
              <c:f>'f13'!$J$3</c:f>
              <c:strCache>
                <c:ptCount val="1"/>
                <c:pt idx="0">
                  <c:v> Altro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'f13'!$A$4:$A$25</c:f>
              <c:strCache>
                <c:ptCount val="22"/>
                <c:pt idx="0">
                  <c:v> Piemonte </c:v>
                </c:pt>
                <c:pt idx="1">
                  <c:v> Valle d'Aosta </c:v>
                </c:pt>
                <c:pt idx="2">
                  <c:v> Liguria </c:v>
                </c:pt>
                <c:pt idx="3">
                  <c:v> Lombardia </c:v>
                </c:pt>
                <c:pt idx="4">
                  <c:v> P.A. Bolzano </c:v>
                </c:pt>
                <c:pt idx="5">
                  <c:v> P.A. Trento </c:v>
                </c:pt>
                <c:pt idx="6">
                  <c:v> Veneto </c:v>
                </c:pt>
                <c:pt idx="7">
                  <c:v> Friuli V. G. </c:v>
                </c:pt>
                <c:pt idx="8">
                  <c:v> Emilia-R. </c:v>
                </c:pt>
                <c:pt idx="9">
                  <c:v> Toscana </c:v>
                </c:pt>
                <c:pt idx="10">
                  <c:v> Umbria </c:v>
                </c:pt>
                <c:pt idx="11">
                  <c:v> Marche </c:v>
                </c:pt>
                <c:pt idx="12">
                  <c:v> Lazio </c:v>
                </c:pt>
                <c:pt idx="13">
                  <c:v> Abruzzo </c:v>
                </c:pt>
                <c:pt idx="14">
                  <c:v> Molise </c:v>
                </c:pt>
                <c:pt idx="15">
                  <c:v> Campania </c:v>
                </c:pt>
                <c:pt idx="16">
                  <c:v> Puglia </c:v>
                </c:pt>
                <c:pt idx="17">
                  <c:v> Basilicata </c:v>
                </c:pt>
                <c:pt idx="18">
                  <c:v> Calabria </c:v>
                </c:pt>
                <c:pt idx="19">
                  <c:v> Sicilia </c:v>
                </c:pt>
                <c:pt idx="20">
                  <c:v> Sardegna </c:v>
                </c:pt>
                <c:pt idx="21">
                  <c:v> Italia </c:v>
                </c:pt>
              </c:strCache>
            </c:strRef>
          </c:cat>
          <c:val>
            <c:numRef>
              <c:f>'f13'!$J$4:$J$25</c:f>
              <c:numCache>
                <c:formatCode>#,##0.0</c:formatCode>
                <c:ptCount val="22"/>
                <c:pt idx="0">
                  <c:v>0</c:v>
                </c:pt>
                <c:pt idx="1">
                  <c:v>1.2370543225529145</c:v>
                </c:pt>
                <c:pt idx="2">
                  <c:v>0</c:v>
                </c:pt>
                <c:pt idx="3">
                  <c:v>3.0876315895708575</c:v>
                </c:pt>
                <c:pt idx="4">
                  <c:v>0</c:v>
                </c:pt>
                <c:pt idx="5">
                  <c:v>1.1902369622299178</c:v>
                </c:pt>
                <c:pt idx="6">
                  <c:v>0</c:v>
                </c:pt>
                <c:pt idx="7">
                  <c:v>63.180578866393923</c:v>
                </c:pt>
                <c:pt idx="8">
                  <c:v>56.427892618229016</c:v>
                </c:pt>
                <c:pt idx="9">
                  <c:v>70.159133325248717</c:v>
                </c:pt>
                <c:pt idx="10">
                  <c:v>52.409090218939149</c:v>
                </c:pt>
                <c:pt idx="11">
                  <c:v>46.132404637836515</c:v>
                </c:pt>
                <c:pt idx="12">
                  <c:v>12.492903131162235</c:v>
                </c:pt>
                <c:pt idx="13">
                  <c:v>7.736062985867866</c:v>
                </c:pt>
                <c:pt idx="14">
                  <c:v>15.513239278720306</c:v>
                </c:pt>
                <c:pt idx="15">
                  <c:v>0</c:v>
                </c:pt>
                <c:pt idx="16">
                  <c:v>51.410645328986412</c:v>
                </c:pt>
                <c:pt idx="17">
                  <c:v>15.113741983065774</c:v>
                </c:pt>
                <c:pt idx="18">
                  <c:v>15.900160044126055</c:v>
                </c:pt>
                <c:pt idx="19">
                  <c:v>1.6890799521198794</c:v>
                </c:pt>
                <c:pt idx="20">
                  <c:v>23.442875939606857</c:v>
                </c:pt>
                <c:pt idx="21">
                  <c:v>20.070789712636632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77B-4215-BCC4-D8EB3A8F9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57744303"/>
        <c:axId val="1173393631"/>
      </c:barChart>
      <c:catAx>
        <c:axId val="1157744303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73393631"/>
        <c:crosses val="autoZero"/>
        <c:auto val="1"/>
        <c:lblAlgn val="ctr"/>
        <c:lblOffset val="100"/>
        <c:noMultiLvlLbl val="0"/>
      </c:catAx>
      <c:valAx>
        <c:axId val="117339363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57744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1601735042328391E-2"/>
          <c:y val="0.83196783715147726"/>
          <c:w val="0.96718439923314159"/>
          <c:h val="0.1356407893599184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'f2'!$A$3</c:f>
              <c:strCache>
                <c:ptCount val="1"/>
                <c:pt idx="0">
                  <c:v>Politiche comunitarie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72-49ED-9E6E-B7CC368D593B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72-49ED-9E6E-B7CC368D593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'f2'!$B$3:$L$3</c:f>
              <c:numCache>
                <c:formatCode>0.0</c:formatCode>
                <c:ptCount val="10"/>
                <c:pt idx="0">
                  <c:v>0</c:v>
                </c:pt>
                <c:pt idx="1">
                  <c:v>3.5302046492976484</c:v>
                </c:pt>
                <c:pt idx="2">
                  <c:v>0</c:v>
                </c:pt>
                <c:pt idx="3">
                  <c:v>9.3784060095579136</c:v>
                </c:pt>
                <c:pt idx="4">
                  <c:v>6.1746272256770078</c:v>
                </c:pt>
                <c:pt idx="5">
                  <c:v>14.830068362592231</c:v>
                </c:pt>
                <c:pt idx="6">
                  <c:v>1.2382325890104979</c:v>
                </c:pt>
                <c:pt idx="7">
                  <c:v>21.050130054863104</c:v>
                </c:pt>
                <c:pt idx="8">
                  <c:v>0</c:v>
                </c:pt>
                <c:pt idx="9">
                  <c:v>4.6922584263733151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D3-486B-A459-A3F6B9B2BAFA}"/>
            </c:ext>
          </c:extLst>
        </c:ser>
        <c:ser>
          <c:idx val="1"/>
          <c:order val="1"/>
          <c:tx>
            <c:strRef>
              <c:f>'f2'!$A$4</c:f>
              <c:strCache>
                <c:ptCount val="1"/>
                <c:pt idx="0">
                  <c:v>Politiche nazionali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72-49ED-9E6E-B7CC368D593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72-49ED-9E6E-B7CC368D593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72-49ED-9E6E-B7CC368D593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'f2'!$B$4:$L$4</c:f>
              <c:numCache>
                <c:formatCode>0.0</c:formatCode>
                <c:ptCount val="10"/>
                <c:pt idx="0">
                  <c:v>1.3703771162643179</c:v>
                </c:pt>
                <c:pt idx="1">
                  <c:v>0.85535020946020968</c:v>
                </c:pt>
                <c:pt idx="2">
                  <c:v>6.0062969950976604E-2</c:v>
                </c:pt>
                <c:pt idx="3">
                  <c:v>2.5382855842914185</c:v>
                </c:pt>
                <c:pt idx="4">
                  <c:v>0.84139673144718541</c:v>
                </c:pt>
                <c:pt idx="5">
                  <c:v>0</c:v>
                </c:pt>
                <c:pt idx="6">
                  <c:v>1.3013599906950855</c:v>
                </c:pt>
                <c:pt idx="7">
                  <c:v>0</c:v>
                </c:pt>
                <c:pt idx="8">
                  <c:v>15.289461549447674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D3-486B-A459-A3F6B9B2BAFA}"/>
            </c:ext>
          </c:extLst>
        </c:ser>
        <c:ser>
          <c:idx val="2"/>
          <c:order val="2"/>
          <c:tx>
            <c:strRef>
              <c:f>'f2'!$A$5</c:f>
              <c:strCache>
                <c:ptCount val="1"/>
                <c:pt idx="0">
                  <c:v>Politiche regionali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4.1550214447477396E-3"/>
                  <c:y val="-4.422236537423623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9057904396729688E-2"/>
                      <c:h val="7.013995458377998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BC72-49ED-9E6E-B7CC368D593B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C72-49ED-9E6E-B7CC368D593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72-49ED-9E6E-B7CC368D593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72-49ED-9E6E-B7CC368D59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'f2'!$B$2:$L$2</c:f>
              <c:strCache>
                <c:ptCount val="10"/>
                <c:pt idx="0">
                  <c:v>Ricerca </c:v>
                </c:pt>
                <c:pt idx="1">
                  <c:v>Servizi allo sviluppo</c:v>
                </c:pt>
                <c:pt idx="2">
                  <c:v>Trasform. e commercial.</c:v>
                </c:pt>
                <c:pt idx="3">
                  <c:v>Investimenti aziendali</c:v>
                </c:pt>
                <c:pt idx="4">
                  <c:v>Aiuti alla gestione</c:v>
                </c:pt>
                <c:pt idx="5">
                  <c:v> Aiuti settoriali</c:v>
                </c:pt>
                <c:pt idx="6">
                  <c:v>Infrastrutture</c:v>
                </c:pt>
                <c:pt idx="7">
                  <c:v>Pagamenti Diretti </c:v>
                </c:pt>
                <c:pt idx="8">
                  <c:v>Agevolazioni fiscali/contr.</c:v>
                </c:pt>
                <c:pt idx="9">
                  <c:v>Non attribuibile</c:v>
                </c:pt>
              </c:strCache>
            </c:strRef>
          </c:cat>
          <c:val>
            <c:numRef>
              <c:f>'f2'!$B$5:$L$5</c:f>
              <c:numCache>
                <c:formatCode>0.0</c:formatCode>
                <c:ptCount val="10"/>
                <c:pt idx="0">
                  <c:v>1.4412448815775218</c:v>
                </c:pt>
                <c:pt idx="1">
                  <c:v>3.5225566425495138</c:v>
                </c:pt>
                <c:pt idx="2">
                  <c:v>0.20851531842755014</c:v>
                </c:pt>
                <c:pt idx="3">
                  <c:v>2.4966134350027045</c:v>
                </c:pt>
                <c:pt idx="4">
                  <c:v>1.4233775470526271</c:v>
                </c:pt>
                <c:pt idx="5">
                  <c:v>0</c:v>
                </c:pt>
                <c:pt idx="6">
                  <c:v>4.5738178680090513</c:v>
                </c:pt>
                <c:pt idx="7">
                  <c:v>0</c:v>
                </c:pt>
                <c:pt idx="8">
                  <c:v>0</c:v>
                </c:pt>
                <c:pt idx="9">
                  <c:v>3.1836528384524345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D3-486B-A459-A3F6B9B2B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49467231"/>
        <c:axId val="1"/>
      </c:barChart>
      <c:catAx>
        <c:axId val="14494672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At val="0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49467231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'f3'!$B$4</c:f>
              <c:strCache>
                <c:ptCount val="1"/>
                <c:pt idx="0">
                  <c:v>PLV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25400" cap="rnd">
                <a:solidFill>
                  <a:schemeClr val="accent5">
                    <a:lumMod val="60000"/>
                    <a:lumOff val="40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'f3'!$A$5:$A$29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'f3'!$B$5:$B$29</c:f>
              <c:numCache>
                <c:formatCode>_-* #,##0.0_-;\-* #,##0.0_-;_-* "-"??_-;_-@_-</c:formatCode>
                <c:ptCount val="25"/>
                <c:pt idx="0">
                  <c:v>73534.254850000012</c:v>
                </c:pt>
                <c:pt idx="1">
                  <c:v>73727.824972999995</c:v>
                </c:pt>
                <c:pt idx="2">
                  <c:v>71307.474586000011</c:v>
                </c:pt>
                <c:pt idx="3">
                  <c:v>70770.901796000006</c:v>
                </c:pt>
                <c:pt idx="4">
                  <c:v>72650.808705999996</c:v>
                </c:pt>
                <c:pt idx="5">
                  <c:v>65421.252444999998</c:v>
                </c:pt>
                <c:pt idx="6">
                  <c:v>64059.191171999999</c:v>
                </c:pt>
                <c:pt idx="7">
                  <c:v>65633.690388000003</c:v>
                </c:pt>
                <c:pt idx="8">
                  <c:v>67345.167296</c:v>
                </c:pt>
                <c:pt idx="9">
                  <c:v>61638.397338000002</c:v>
                </c:pt>
                <c:pt idx="10">
                  <c:v>61548.455911999998</c:v>
                </c:pt>
                <c:pt idx="11">
                  <c:v>65282.227295999997</c:v>
                </c:pt>
                <c:pt idx="12">
                  <c:v>65753.327040000004</c:v>
                </c:pt>
                <c:pt idx="13">
                  <c:v>68317.094089999999</c:v>
                </c:pt>
                <c:pt idx="14">
                  <c:v>64952.156307999998</c:v>
                </c:pt>
                <c:pt idx="15">
                  <c:v>66357.193643999999</c:v>
                </c:pt>
                <c:pt idx="16">
                  <c:v>64053.190459999998</c:v>
                </c:pt>
                <c:pt idx="17">
                  <c:v>66086.030370000008</c:v>
                </c:pt>
                <c:pt idx="18">
                  <c:v>67085.039739999993</c:v>
                </c:pt>
                <c:pt idx="19">
                  <c:v>66625.666133999999</c:v>
                </c:pt>
                <c:pt idx="20">
                  <c:v>66314.459249999985</c:v>
                </c:pt>
                <c:pt idx="21">
                  <c:v>69646.063947000002</c:v>
                </c:pt>
                <c:pt idx="22">
                  <c:v>74824.668858999998</c:v>
                </c:pt>
                <c:pt idx="23">
                  <c:v>73247.327999999994</c:v>
                </c:pt>
                <c:pt idx="24">
                  <c:v>74592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76-4528-A7D2-731833587CC1}"/>
            </c:ext>
          </c:extLst>
        </c:ser>
        <c:ser>
          <c:idx val="1"/>
          <c:order val="1"/>
          <c:tx>
            <c:strRef>
              <c:f>'f3'!$C$4</c:f>
              <c:strCache>
                <c:ptCount val="1"/>
                <c:pt idx="0">
                  <c:v>consumi intermedi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ysClr val="windowText" lastClr="00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'f3'!$A$5:$A$29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'f3'!$C$5:$C$29</c:f>
              <c:numCache>
                <c:formatCode>_-* #,##0.0_-;\-* #,##0.0_-;_-* "-"??_-;_-@_-</c:formatCode>
                <c:ptCount val="25"/>
                <c:pt idx="0">
                  <c:v>27333.07043</c:v>
                </c:pt>
                <c:pt idx="1">
                  <c:v>27754.164889</c:v>
                </c:pt>
                <c:pt idx="2">
                  <c:v>27468.264762000003</c:v>
                </c:pt>
                <c:pt idx="3">
                  <c:v>27003.166714000003</c:v>
                </c:pt>
                <c:pt idx="4">
                  <c:v>28017.219788000002</c:v>
                </c:pt>
                <c:pt idx="5">
                  <c:v>26759.673555000001</c:v>
                </c:pt>
                <c:pt idx="6">
                  <c:v>26807.829822</c:v>
                </c:pt>
                <c:pt idx="7">
                  <c:v>28336.878934</c:v>
                </c:pt>
                <c:pt idx="8">
                  <c:v>30749.699552000002</c:v>
                </c:pt>
                <c:pt idx="9">
                  <c:v>28398.795642000001</c:v>
                </c:pt>
                <c:pt idx="10">
                  <c:v>28616.546318000001</c:v>
                </c:pt>
                <c:pt idx="11">
                  <c:v>30215.058432000002</c:v>
                </c:pt>
                <c:pt idx="12">
                  <c:v>30302.516112000001</c:v>
                </c:pt>
                <c:pt idx="13">
                  <c:v>30212.944228</c:v>
                </c:pt>
                <c:pt idx="14">
                  <c:v>29348.191912000002</c:v>
                </c:pt>
                <c:pt idx="15">
                  <c:v>28831.404042000002</c:v>
                </c:pt>
                <c:pt idx="16">
                  <c:v>28353.588327999998</c:v>
                </c:pt>
                <c:pt idx="17">
                  <c:v>28874.932920000003</c:v>
                </c:pt>
                <c:pt idx="18">
                  <c:v>29800.758095999998</c:v>
                </c:pt>
                <c:pt idx="19">
                  <c:v>30021.7752</c:v>
                </c:pt>
                <c:pt idx="20">
                  <c:v>30603.94038</c:v>
                </c:pt>
                <c:pt idx="21">
                  <c:v>33277.390854000005</c:v>
                </c:pt>
                <c:pt idx="22">
                  <c:v>38226.067839000003</c:v>
                </c:pt>
                <c:pt idx="23">
                  <c:v>35461.440000000002</c:v>
                </c:pt>
                <c:pt idx="24">
                  <c:v>32180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76-4528-A7D2-731833587CC1}"/>
            </c:ext>
          </c:extLst>
        </c:ser>
        <c:ser>
          <c:idx val="2"/>
          <c:order val="2"/>
          <c:tx>
            <c:strRef>
              <c:f>'f3'!$D$4</c:f>
              <c:strCache>
                <c:ptCount val="1"/>
                <c:pt idx="0">
                  <c:v>valore aggiunto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trendline>
            <c:spPr>
              <a:ln w="28575" cap="rnd">
                <a:solidFill>
                  <a:srgbClr val="92D05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'f3'!$A$5:$A$29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'f3'!$D$5:$D$29</c:f>
              <c:numCache>
                <c:formatCode>_-* #,##0.0_-;\-* #,##0.0_-;_-* "-"??_-;_-@_-</c:formatCode>
                <c:ptCount val="25"/>
                <c:pt idx="0">
                  <c:v>46201.184420000005</c:v>
                </c:pt>
                <c:pt idx="1">
                  <c:v>45973.660083999996</c:v>
                </c:pt>
                <c:pt idx="2">
                  <c:v>43839.209823999998</c:v>
                </c:pt>
                <c:pt idx="3">
                  <c:v>43767.736539000005</c:v>
                </c:pt>
                <c:pt idx="4">
                  <c:v>44633.588918000009</c:v>
                </c:pt>
                <c:pt idx="5">
                  <c:v>38661.580295</c:v>
                </c:pt>
                <c:pt idx="6">
                  <c:v>37251.362727</c:v>
                </c:pt>
                <c:pt idx="7">
                  <c:v>37296.811454000002</c:v>
                </c:pt>
                <c:pt idx="8">
                  <c:v>36595.467744000001</c:v>
                </c:pt>
                <c:pt idx="9">
                  <c:v>33239.602998000002</c:v>
                </c:pt>
                <c:pt idx="10">
                  <c:v>32931.910876000002</c:v>
                </c:pt>
                <c:pt idx="11">
                  <c:v>35067.168863999999</c:v>
                </c:pt>
                <c:pt idx="12">
                  <c:v>35450.812140000002</c:v>
                </c:pt>
                <c:pt idx="13">
                  <c:v>38104.149861999998</c:v>
                </c:pt>
                <c:pt idx="14">
                  <c:v>35603.964395999996</c:v>
                </c:pt>
                <c:pt idx="15">
                  <c:v>37525.790799000002</c:v>
                </c:pt>
                <c:pt idx="16">
                  <c:v>35699.602132</c:v>
                </c:pt>
                <c:pt idx="17">
                  <c:v>37211.097450000001</c:v>
                </c:pt>
                <c:pt idx="18">
                  <c:v>37284.282815999999</c:v>
                </c:pt>
                <c:pt idx="19">
                  <c:v>36603.890934000003</c:v>
                </c:pt>
                <c:pt idx="20">
                  <c:v>35710.51887</c:v>
                </c:pt>
                <c:pt idx="21">
                  <c:v>36368.673093000005</c:v>
                </c:pt>
                <c:pt idx="22">
                  <c:v>36598.602082999998</c:v>
                </c:pt>
                <c:pt idx="23">
                  <c:v>37785.887999999999</c:v>
                </c:pt>
                <c:pt idx="24">
                  <c:v>42412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876-4528-A7D2-731833587CC1}"/>
            </c:ext>
          </c:extLst>
        </c:ser>
        <c:ser>
          <c:idx val="3"/>
          <c:order val="3"/>
          <c:tx>
            <c:strRef>
              <c:f>'f3'!$E$4</c:f>
              <c:strCache>
                <c:ptCount val="1"/>
                <c:pt idx="0">
                  <c:v>sostegno pubblico  totale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trendline>
            <c:spPr>
              <a:ln w="25400" cap="rnd">
                <a:solidFill>
                  <a:srgbClr val="FF0000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cat>
            <c:numRef>
              <c:f>'f3'!$A$5:$A$29</c:f>
              <c:numCache>
                <c:formatCode>General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</c:numCache>
            </c:numRef>
          </c:cat>
          <c:val>
            <c:numRef>
              <c:f>'f3'!$E$5:$E$29</c:f>
              <c:numCache>
                <c:formatCode>_-* #,##0.0_-;\-* #,##0.0_-;_-* "-"??_-;_-@_-</c:formatCode>
                <c:ptCount val="25"/>
                <c:pt idx="0">
                  <c:v>24512.61139034701</c:v>
                </c:pt>
                <c:pt idx="1">
                  <c:v>24968.127439122934</c:v>
                </c:pt>
                <c:pt idx="2">
                  <c:v>22677.45172512404</c:v>
                </c:pt>
                <c:pt idx="3">
                  <c:v>23551.197796911514</c:v>
                </c:pt>
                <c:pt idx="4">
                  <c:v>22938.410603133962</c:v>
                </c:pt>
                <c:pt idx="5">
                  <c:v>22000.482603384746</c:v>
                </c:pt>
                <c:pt idx="6">
                  <c:v>19576.705231524513</c:v>
                </c:pt>
                <c:pt idx="7">
                  <c:v>20013.015387462434</c:v>
                </c:pt>
                <c:pt idx="8">
                  <c:v>17934.235080543425</c:v>
                </c:pt>
                <c:pt idx="9">
                  <c:v>19881.803139479471</c:v>
                </c:pt>
                <c:pt idx="10">
                  <c:v>16337.077122986597</c:v>
                </c:pt>
                <c:pt idx="11">
                  <c:v>17666.692256560844</c:v>
                </c:pt>
                <c:pt idx="12">
                  <c:v>15257.723893916856</c:v>
                </c:pt>
                <c:pt idx="13">
                  <c:v>15208.3733992337</c:v>
                </c:pt>
                <c:pt idx="14">
                  <c:v>15932.977313184732</c:v>
                </c:pt>
                <c:pt idx="15">
                  <c:v>16004.473177585714</c:v>
                </c:pt>
                <c:pt idx="16">
                  <c:v>14991.809058582039</c:v>
                </c:pt>
                <c:pt idx="17">
                  <c:v>11923.871550369202</c:v>
                </c:pt>
                <c:pt idx="18">
                  <c:v>14130.641402983127</c:v>
                </c:pt>
                <c:pt idx="19">
                  <c:v>13178.599522933284</c:v>
                </c:pt>
                <c:pt idx="20">
                  <c:v>12811.5</c:v>
                </c:pt>
                <c:pt idx="21">
                  <c:v>13952.421900000001</c:v>
                </c:pt>
                <c:pt idx="22">
                  <c:v>12533.088899999999</c:v>
                </c:pt>
                <c:pt idx="23">
                  <c:v>12994.128000000001</c:v>
                </c:pt>
                <c:pt idx="24">
                  <c:v>13700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5876-4528-A7D2-731833587C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4839200"/>
        <c:axId val="84839680"/>
      </c:lineChart>
      <c:catAx>
        <c:axId val="8483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anni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839680"/>
        <c:crosses val="autoZero"/>
        <c:auto val="1"/>
        <c:lblAlgn val="ctr"/>
        <c:lblOffset val="100"/>
        <c:noMultiLvlLbl val="0"/>
      </c:catAx>
      <c:valAx>
        <c:axId val="8483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milioni di euro ai prezzi 2024</a:t>
                </a:r>
              </a:p>
            </c:rich>
          </c:tx>
          <c:layout>
            <c:manualLayout>
              <c:xMode val="edge"/>
              <c:yMode val="edge"/>
              <c:x val="1.3301463933460211E-2"/>
              <c:y val="0.404557874226461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839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'f4'!$A$5</c:f>
              <c:strCache>
                <c:ptCount val="1"/>
                <c:pt idx="0">
                  <c:v>2000-2004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'f4'!$B$4:$E$4</c:f>
              <c:strCache>
                <c:ptCount val="4"/>
                <c:pt idx="0">
                  <c:v>PLV</c:v>
                </c:pt>
                <c:pt idx="1">
                  <c:v>consumi intermedi</c:v>
                </c:pt>
                <c:pt idx="2">
                  <c:v>valore aggiunto</c:v>
                </c:pt>
                <c:pt idx="3">
                  <c:v>sostegno pubblico  totale</c:v>
                </c:pt>
              </c:strCache>
            </c:strRef>
          </c:cat>
          <c:val>
            <c:numRef>
              <c:f>'f4'!$B$5:$E$5</c:f>
              <c:numCache>
                <c:formatCode>_-* #,##0.0_-;\-* #,##0.0_-;_-* "-"??_-;_-@_-</c:formatCode>
                <c:ptCount val="4"/>
                <c:pt idx="0">
                  <c:v>72398.252982200007</c:v>
                </c:pt>
                <c:pt idx="1">
                  <c:v>27515.177316600002</c:v>
                </c:pt>
                <c:pt idx="2">
                  <c:v>44883.075957000001</c:v>
                </c:pt>
                <c:pt idx="3">
                  <c:v>23729.559790927891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A-4863-BD52-80272A64A0BA}"/>
            </c:ext>
          </c:extLst>
        </c:ser>
        <c:ser>
          <c:idx val="1"/>
          <c:order val="1"/>
          <c:tx>
            <c:strRef>
              <c:f>'f4'!$A$6</c:f>
              <c:strCache>
                <c:ptCount val="1"/>
                <c:pt idx="0">
                  <c:v>2005-2009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'f4'!$B$4:$E$4</c:f>
              <c:strCache>
                <c:ptCount val="4"/>
                <c:pt idx="0">
                  <c:v>PLV</c:v>
                </c:pt>
                <c:pt idx="1">
                  <c:v>consumi intermedi</c:v>
                </c:pt>
                <c:pt idx="2">
                  <c:v>valore aggiunto</c:v>
                </c:pt>
                <c:pt idx="3">
                  <c:v>sostegno pubblico  totale</c:v>
                </c:pt>
              </c:strCache>
            </c:strRef>
          </c:cat>
          <c:val>
            <c:numRef>
              <c:f>'f4'!$B$6:$E$6</c:f>
              <c:numCache>
                <c:formatCode>_-* #,##0.0_-;\-* #,##0.0_-;_-* "-"??_-;_-@_-</c:formatCode>
                <c:ptCount val="4"/>
                <c:pt idx="0">
                  <c:v>64819.539727800002</c:v>
                </c:pt>
                <c:pt idx="1">
                  <c:v>28210.575501000003</c:v>
                </c:pt>
                <c:pt idx="2">
                  <c:v>36608.965043599994</c:v>
                </c:pt>
                <c:pt idx="3">
                  <c:v>19881.248288478917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FA-4863-BD52-80272A64A0BA}"/>
            </c:ext>
          </c:extLst>
        </c:ser>
        <c:ser>
          <c:idx val="2"/>
          <c:order val="2"/>
          <c:tx>
            <c:strRef>
              <c:f>'f4'!$A$7</c:f>
              <c:strCache>
                <c:ptCount val="1"/>
                <c:pt idx="0">
                  <c:v>2010-2014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'f4'!$B$4:$E$4</c:f>
              <c:strCache>
                <c:ptCount val="4"/>
                <c:pt idx="0">
                  <c:v>PLV</c:v>
                </c:pt>
                <c:pt idx="1">
                  <c:v>consumi intermedi</c:v>
                </c:pt>
                <c:pt idx="2">
                  <c:v>valore aggiunto</c:v>
                </c:pt>
                <c:pt idx="3">
                  <c:v>sostegno pubblico  totale</c:v>
                </c:pt>
              </c:strCache>
            </c:strRef>
          </c:cat>
          <c:val>
            <c:numRef>
              <c:f>'f4'!$B$7:$E$7</c:f>
              <c:numCache>
                <c:formatCode>_-* #,##0.0_-;\-* #,##0.0_-;_-* "-"??_-;_-@_-</c:formatCode>
                <c:ptCount val="4"/>
                <c:pt idx="0">
                  <c:v>65170.652129199996</c:v>
                </c:pt>
                <c:pt idx="1">
                  <c:v>29739.0514004</c:v>
                </c:pt>
                <c:pt idx="2">
                  <c:v>35431.601227599996</c:v>
                </c:pt>
                <c:pt idx="3">
                  <c:v>16080.568797176547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FA-4863-BD52-80272A64A0BA}"/>
            </c:ext>
          </c:extLst>
        </c:ser>
        <c:ser>
          <c:idx val="3"/>
          <c:order val="3"/>
          <c:tx>
            <c:strRef>
              <c:f>'f4'!$A$8</c:f>
              <c:strCache>
                <c:ptCount val="1"/>
                <c:pt idx="0">
                  <c:v>2015-2019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'f4'!$B$4:$E$4</c:f>
              <c:strCache>
                <c:ptCount val="4"/>
                <c:pt idx="0">
                  <c:v>PLV</c:v>
                </c:pt>
                <c:pt idx="1">
                  <c:v>consumi intermedi</c:v>
                </c:pt>
                <c:pt idx="2">
                  <c:v>valore aggiunto</c:v>
                </c:pt>
                <c:pt idx="3">
                  <c:v>sostegno pubblico  totale</c:v>
                </c:pt>
              </c:strCache>
            </c:strRef>
          </c:cat>
          <c:val>
            <c:numRef>
              <c:f>'f4'!$B$8:$E$8</c:f>
              <c:numCache>
                <c:formatCode>_-* #,##0.0_-;\-* #,##0.0_-;_-* "-"??_-;_-@_-</c:formatCode>
                <c:ptCount val="4"/>
                <c:pt idx="0">
                  <c:v>66041.424069599991</c:v>
                </c:pt>
                <c:pt idx="1">
                  <c:v>29176.491717199999</c:v>
                </c:pt>
                <c:pt idx="2">
                  <c:v>36864.932826199998</c:v>
                </c:pt>
                <c:pt idx="3">
                  <c:v>14045.878942490672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FA-4863-BD52-80272A64A0BA}"/>
            </c:ext>
          </c:extLst>
        </c:ser>
        <c:ser>
          <c:idx val="4"/>
          <c:order val="4"/>
          <c:tx>
            <c:strRef>
              <c:f>'f4'!$A$9</c:f>
              <c:strCache>
                <c:ptCount val="1"/>
                <c:pt idx="0">
                  <c:v>2020-2024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'f4'!$B$4:$E$4</c:f>
              <c:strCache>
                <c:ptCount val="4"/>
                <c:pt idx="0">
                  <c:v>PLV</c:v>
                </c:pt>
                <c:pt idx="1">
                  <c:v>consumi intermedi</c:v>
                </c:pt>
                <c:pt idx="2">
                  <c:v>valore aggiunto</c:v>
                </c:pt>
                <c:pt idx="3">
                  <c:v>sostegno pubblico  totale</c:v>
                </c:pt>
              </c:strCache>
            </c:strRef>
          </c:cat>
          <c:val>
            <c:numRef>
              <c:f>'f4'!$B$9:$E$9</c:f>
              <c:numCache>
                <c:formatCode>_-* #,##0.0_-;\-* #,##0.0_-;_-* "-"??_-;_-@_-</c:formatCode>
                <c:ptCount val="4"/>
                <c:pt idx="0">
                  <c:v>71724.904011199993</c:v>
                </c:pt>
                <c:pt idx="1">
                  <c:v>33949.767814600003</c:v>
                </c:pt>
                <c:pt idx="2">
                  <c:v>37775.1364092</c:v>
                </c:pt>
                <c:pt idx="3">
                  <c:v>13198.22776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FA-4863-BD52-80272A64A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3135135"/>
        <c:axId val="133120735"/>
      </c:barChart>
      <c:catAx>
        <c:axId val="13313513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medie dei quinquenni</a:t>
                </a:r>
              </a:p>
            </c:rich>
          </c:tx>
          <c:layout>
            <c:manualLayout>
              <c:xMode val="edge"/>
              <c:yMode val="edge"/>
              <c:x val="0.38509220153018536"/>
              <c:y val="0.758771393245265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120735"/>
        <c:crosses val="autoZero"/>
        <c:auto val="1"/>
        <c:lblAlgn val="ctr"/>
        <c:lblOffset val="100"/>
        <c:noMultiLvlLbl val="0"/>
      </c:catAx>
      <c:valAx>
        <c:axId val="13312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ysClr val="windowText" lastClr="000000"/>
                    </a:solidFill>
                  </a:rPr>
                  <a:t>milioni di euro costanti</a:t>
                </a:r>
                <a:r>
                  <a:rPr lang="en-US" b="1" baseline="0">
                    <a:solidFill>
                      <a:sysClr val="windowText" lastClr="000000"/>
                    </a:solidFill>
                  </a:rPr>
                  <a:t> - </a:t>
                </a:r>
                <a:r>
                  <a:rPr lang="en-US" b="1">
                    <a:solidFill>
                      <a:sysClr val="windowText" lastClr="000000"/>
                    </a:solidFill>
                  </a:rPr>
                  <a:t> 2024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3135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'f6'!$C$3:$C$4</c:f>
              <c:strCache>
                <c:ptCount val="2"/>
                <c:pt idx="0">
                  <c:v>UE</c:v>
                </c:pt>
                <c:pt idx="1">
                  <c:v>miliardi di euro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'f6'!$A$5:$B$14</c:f>
              <c:multiLvlStrCache>
                <c:ptCount val="10"/>
                <c:lvl>
                  <c:pt idx="0">
                    <c:v>OS1 - Reddito equo</c:v>
                  </c:pt>
                  <c:pt idx="1">
                    <c:v>OS2 - Competitività e orientamento al mercato</c:v>
                  </c:pt>
                  <c:pt idx="2">
                    <c:v>OS3 - Catena del valore alimentare</c:v>
                  </c:pt>
                  <c:pt idx="3">
                    <c:v>OS4 - Cambiamenti climatici</c:v>
                  </c:pt>
                  <c:pt idx="4">
                    <c:v>OS5 - Tutela dell'ambiente</c:v>
                  </c:pt>
                  <c:pt idx="5">
                    <c:v>OS6 - Paesaggi</c:v>
                  </c:pt>
                  <c:pt idx="6">
                    <c:v>OS7 - Ricambio generazionale</c:v>
                  </c:pt>
                  <c:pt idx="7">
                    <c:v>OS8 - Zone rurali</c:v>
                  </c:pt>
                  <c:pt idx="8">
                    <c:v>OS9 - Alimentazione e salute</c:v>
                  </c:pt>
                  <c:pt idx="9">
                    <c:v>Conoscenza e innovazione</c:v>
                  </c:pt>
                </c:lvl>
                <c:lvl>
                  <c:pt idx="0">
                    <c:v>Produzione alimentare sostenibile</c:v>
                  </c:pt>
                  <c:pt idx="3">
                    <c:v>Ambiente e clima</c:v>
                  </c:pt>
                  <c:pt idx="6">
                    <c:v>Sviluppo territoriale equilibrato</c:v>
                  </c:pt>
                  <c:pt idx="9">
                    <c:v>Obiettivo trasversale</c:v>
                  </c:pt>
                </c:lvl>
              </c:multiLvlStrCache>
            </c:multiLvlStrRef>
          </c:cat>
          <c:val>
            <c:numRef>
              <c:f>'f6'!$C$5:$C$14</c:f>
              <c:numCache>
                <c:formatCode>0</c:formatCode>
                <c:ptCount val="10"/>
                <c:pt idx="0">
                  <c:v>187.67</c:v>
                </c:pt>
                <c:pt idx="1">
                  <c:v>54.006999999999998</c:v>
                </c:pt>
                <c:pt idx="2">
                  <c:v>10.38</c:v>
                </c:pt>
                <c:pt idx="3">
                  <c:v>94.183000000000007</c:v>
                </c:pt>
                <c:pt idx="4">
                  <c:v>90.114999999999995</c:v>
                </c:pt>
                <c:pt idx="5">
                  <c:v>91.483999999999995</c:v>
                </c:pt>
                <c:pt idx="6">
                  <c:v>17.056999999999999</c:v>
                </c:pt>
                <c:pt idx="7">
                  <c:v>35.200000000000003</c:v>
                </c:pt>
                <c:pt idx="8">
                  <c:v>55.805999999999997</c:v>
                </c:pt>
                <c:pt idx="9">
                  <c:v>12.401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5-45EC-8F6B-2DBE9049714F}"/>
            </c:ext>
          </c:extLst>
        </c:ser>
        <c:ser>
          <c:idx val="2"/>
          <c:order val="2"/>
          <c:tx>
            <c:strRef>
              <c:f>'f6'!$E$3:$E$4</c:f>
              <c:strCache>
                <c:ptCount val="2"/>
                <c:pt idx="0">
                  <c:v>Italia</c:v>
                </c:pt>
                <c:pt idx="1">
                  <c:v>miliardi di euro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'f6'!$A$5:$B$14</c:f>
              <c:multiLvlStrCache>
                <c:ptCount val="10"/>
                <c:lvl>
                  <c:pt idx="0">
                    <c:v>OS1 - Reddito equo</c:v>
                  </c:pt>
                  <c:pt idx="1">
                    <c:v>OS2 - Competitività e orientamento al mercato</c:v>
                  </c:pt>
                  <c:pt idx="2">
                    <c:v>OS3 - Catena del valore alimentare</c:v>
                  </c:pt>
                  <c:pt idx="3">
                    <c:v>OS4 - Cambiamenti climatici</c:v>
                  </c:pt>
                  <c:pt idx="4">
                    <c:v>OS5 - Tutela dell'ambiente</c:v>
                  </c:pt>
                  <c:pt idx="5">
                    <c:v>OS6 - Paesaggi</c:v>
                  </c:pt>
                  <c:pt idx="6">
                    <c:v>OS7 - Ricambio generazionale</c:v>
                  </c:pt>
                  <c:pt idx="7">
                    <c:v>OS8 - Zone rurali</c:v>
                  </c:pt>
                  <c:pt idx="8">
                    <c:v>OS9 - Alimentazione e salute</c:v>
                  </c:pt>
                  <c:pt idx="9">
                    <c:v>Conoscenza e innovazione</c:v>
                  </c:pt>
                </c:lvl>
                <c:lvl>
                  <c:pt idx="0">
                    <c:v>Produzione alimentare sostenibile</c:v>
                  </c:pt>
                  <c:pt idx="3">
                    <c:v>Ambiente e clima</c:v>
                  </c:pt>
                  <c:pt idx="6">
                    <c:v>Sviluppo territoriale equilibrato</c:v>
                  </c:pt>
                  <c:pt idx="9">
                    <c:v>Obiettivo trasversale</c:v>
                  </c:pt>
                </c:lvl>
              </c:multiLvlStrCache>
            </c:multiLvlStrRef>
          </c:cat>
          <c:val>
            <c:numRef>
              <c:f>'f6'!$E$5:$E$14</c:f>
              <c:numCache>
                <c:formatCode>0</c:formatCode>
                <c:ptCount val="10"/>
                <c:pt idx="0">
                  <c:v>21.997</c:v>
                </c:pt>
                <c:pt idx="1">
                  <c:v>16.686</c:v>
                </c:pt>
                <c:pt idx="2">
                  <c:v>3.7909999999999999</c:v>
                </c:pt>
                <c:pt idx="3">
                  <c:v>9.9269999999999996</c:v>
                </c:pt>
                <c:pt idx="4">
                  <c:v>10.792999999999999</c:v>
                </c:pt>
                <c:pt idx="5">
                  <c:v>8.9930000000000003</c:v>
                </c:pt>
                <c:pt idx="6">
                  <c:v>1.0980000000000001</c:v>
                </c:pt>
                <c:pt idx="7">
                  <c:v>4.5949999999999998</c:v>
                </c:pt>
                <c:pt idx="8">
                  <c:v>7</c:v>
                </c:pt>
                <c:pt idx="9">
                  <c:v>2.2869999999999999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5-45EC-8F6B-2DBE90497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4"/>
        <c:overlap val="-26"/>
        <c:axId val="741285760"/>
        <c:axId val="741288160"/>
      </c:barChart>
      <c:lineChart>
        <c:grouping val="standard"/>
        <c:varyColors val="0"/>
        <c:ser>
          <c:idx val="1"/>
          <c:order val="1"/>
          <c:tx>
            <c:strRef>
              <c:f>'f6'!$D$3:$D$4</c:f>
              <c:strCache>
                <c:ptCount val="2"/>
                <c:pt idx="0">
                  <c:v>UE</c:v>
                </c:pt>
                <c:pt idx="1">
                  <c:v>%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triangle"/>
            <c:size val="11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3.0004687346432426E-3"/>
                  <c:y val="3.12195089974256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45-45EC-8F6B-2DBE9049714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'f6'!$A$5:$B$14</c:f>
              <c:multiLvlStrCache>
                <c:ptCount val="10"/>
                <c:lvl>
                  <c:pt idx="0">
                    <c:v>OS1 - Reddito equo</c:v>
                  </c:pt>
                  <c:pt idx="1">
                    <c:v>OS2 - Competitività e orientamento al mercato</c:v>
                  </c:pt>
                  <c:pt idx="2">
                    <c:v>OS3 - Catena del valore alimentare</c:v>
                  </c:pt>
                  <c:pt idx="3">
                    <c:v>OS4 - Cambiamenti climatici</c:v>
                  </c:pt>
                  <c:pt idx="4">
                    <c:v>OS5 - Tutela dell'ambiente</c:v>
                  </c:pt>
                  <c:pt idx="5">
                    <c:v>OS6 - Paesaggi</c:v>
                  </c:pt>
                  <c:pt idx="6">
                    <c:v>OS7 - Ricambio generazionale</c:v>
                  </c:pt>
                  <c:pt idx="7">
                    <c:v>OS8 - Zone rurali</c:v>
                  </c:pt>
                  <c:pt idx="8">
                    <c:v>OS9 - Alimentazione e salute</c:v>
                  </c:pt>
                  <c:pt idx="9">
                    <c:v>Conoscenza e innovazione</c:v>
                  </c:pt>
                </c:lvl>
                <c:lvl>
                  <c:pt idx="0">
                    <c:v>Produzione alimentare sostenibile</c:v>
                  </c:pt>
                  <c:pt idx="3">
                    <c:v>Ambiente e clima</c:v>
                  </c:pt>
                  <c:pt idx="6">
                    <c:v>Sviluppo territoriale equilibrato</c:v>
                  </c:pt>
                  <c:pt idx="9">
                    <c:v>Obiettivo trasversale</c:v>
                  </c:pt>
                </c:lvl>
              </c:multiLvlStrCache>
            </c:multiLvlStrRef>
          </c:cat>
          <c:val>
            <c:numRef>
              <c:f>'f6'!$D$5:$D$14</c:f>
              <c:numCache>
                <c:formatCode>0%</c:formatCode>
                <c:ptCount val="10"/>
                <c:pt idx="0">
                  <c:v>0.59030000000000005</c:v>
                </c:pt>
                <c:pt idx="1">
                  <c:v>0.1699</c:v>
                </c:pt>
                <c:pt idx="2">
                  <c:v>3.27E-2</c:v>
                </c:pt>
                <c:pt idx="3">
                  <c:v>0.29630000000000001</c:v>
                </c:pt>
                <c:pt idx="4">
                  <c:v>0.28349999999999997</c:v>
                </c:pt>
                <c:pt idx="5">
                  <c:v>0.2878</c:v>
                </c:pt>
                <c:pt idx="6">
                  <c:v>5.3699999999999998E-2</c:v>
                </c:pt>
                <c:pt idx="7">
                  <c:v>0.11070000000000001</c:v>
                </c:pt>
                <c:pt idx="8">
                  <c:v>0.17549999999999999</c:v>
                </c:pt>
                <c:pt idx="9">
                  <c:v>3.9E-2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45-45EC-8F6B-2DBE9049714F}"/>
            </c:ext>
          </c:extLst>
        </c:ser>
        <c:ser>
          <c:idx val="3"/>
          <c:order val="3"/>
          <c:tx>
            <c:strRef>
              <c:f>'f6'!$F$3:$F$4</c:f>
              <c:strCache>
                <c:ptCount val="2"/>
                <c:pt idx="0">
                  <c:v>Italia</c:v>
                </c:pt>
                <c:pt idx="1">
                  <c:v>%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circle"/>
            <c:size val="11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1.5002343673216352E-3"/>
                  <c:y val="-3.90243862467821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45-45EC-8F6B-2DBE9049714F}"/>
                </c:ext>
              </c:extLst>
            </c:dLbl>
            <c:dLbl>
              <c:idx val="8"/>
              <c:layout>
                <c:manualLayout>
                  <c:x val="-1.1001591602366998E-16"/>
                  <c:y val="-3.38211347472110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45-45EC-8F6B-2DBE9049714F}"/>
                </c:ext>
              </c:extLst>
            </c:dLbl>
            <c:dLbl>
              <c:idx val="9"/>
              <c:layout>
                <c:manualLayout>
                  <c:x val="0"/>
                  <c:y val="-1.04065029991418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45-45EC-8F6B-2DBE9049714F}"/>
                </c:ext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'f6'!$A$5:$B$14</c:f>
              <c:multiLvlStrCache>
                <c:ptCount val="10"/>
                <c:lvl>
                  <c:pt idx="0">
                    <c:v>OS1 - Reddito equo</c:v>
                  </c:pt>
                  <c:pt idx="1">
                    <c:v>OS2 - Competitività e orientamento al mercato</c:v>
                  </c:pt>
                  <c:pt idx="2">
                    <c:v>OS3 - Catena del valore alimentare</c:v>
                  </c:pt>
                  <c:pt idx="3">
                    <c:v>OS4 - Cambiamenti climatici</c:v>
                  </c:pt>
                  <c:pt idx="4">
                    <c:v>OS5 - Tutela dell'ambiente</c:v>
                  </c:pt>
                  <c:pt idx="5">
                    <c:v>OS6 - Paesaggi</c:v>
                  </c:pt>
                  <c:pt idx="6">
                    <c:v>OS7 - Ricambio generazionale</c:v>
                  </c:pt>
                  <c:pt idx="7">
                    <c:v>OS8 - Zone rurali</c:v>
                  </c:pt>
                  <c:pt idx="8">
                    <c:v>OS9 - Alimentazione e salute</c:v>
                  </c:pt>
                  <c:pt idx="9">
                    <c:v>Conoscenza e innovazione</c:v>
                  </c:pt>
                </c:lvl>
                <c:lvl>
                  <c:pt idx="0">
                    <c:v>Produzione alimentare sostenibile</c:v>
                  </c:pt>
                  <c:pt idx="3">
                    <c:v>Ambiente e clima</c:v>
                  </c:pt>
                  <c:pt idx="6">
                    <c:v>Sviluppo territoriale equilibrato</c:v>
                  </c:pt>
                  <c:pt idx="9">
                    <c:v>Obiettivo trasversale</c:v>
                  </c:pt>
                </c:lvl>
              </c:multiLvlStrCache>
            </c:multiLvlStrRef>
          </c:cat>
          <c:val>
            <c:numRef>
              <c:f>'f6'!$F$5:$F$14</c:f>
              <c:numCache>
                <c:formatCode>0%</c:formatCode>
                <c:ptCount val="10"/>
                <c:pt idx="0">
                  <c:v>0.59619999999999995</c:v>
                </c:pt>
                <c:pt idx="1">
                  <c:v>0.45229999999999998</c:v>
                </c:pt>
                <c:pt idx="2">
                  <c:v>0.1028</c:v>
                </c:pt>
                <c:pt idx="3">
                  <c:v>0.26910000000000001</c:v>
                </c:pt>
                <c:pt idx="4">
                  <c:v>0.29249999999999998</c:v>
                </c:pt>
                <c:pt idx="5">
                  <c:v>0.2437</c:v>
                </c:pt>
                <c:pt idx="6">
                  <c:v>2.98E-2</c:v>
                </c:pt>
                <c:pt idx="7">
                  <c:v>0.1245</c:v>
                </c:pt>
                <c:pt idx="8">
                  <c:v>0.19139999999999999</c:v>
                </c:pt>
                <c:pt idx="9">
                  <c:v>6.2E-2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45-45EC-8F6B-2DBE90497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1283360"/>
        <c:axId val="741274720"/>
      </c:lineChart>
      <c:catAx>
        <c:axId val="741285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1288160"/>
        <c:crosses val="autoZero"/>
        <c:auto val="1"/>
        <c:lblAlgn val="ctr"/>
        <c:lblOffset val="100"/>
        <c:noMultiLvlLbl val="0"/>
      </c:catAx>
      <c:valAx>
        <c:axId val="741288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miliardi di euro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1285760"/>
        <c:crosses val="autoZero"/>
        <c:crossBetween val="between"/>
      </c:valAx>
      <c:valAx>
        <c:axId val="741274720"/>
        <c:scaling>
          <c:orientation val="minMax"/>
        </c:scaling>
        <c:delete val="0"/>
        <c:axPos val="r"/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41283360"/>
        <c:crosses val="max"/>
        <c:crossBetween val="between"/>
      </c:valAx>
      <c:catAx>
        <c:axId val="741283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127472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679072419318372"/>
          <c:y val="3.9007092198581561E-2"/>
          <c:w val="0.66140061144042384"/>
          <c:h val="0.814899759870441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'f7'!$B$4:$B$5</c:f>
              <c:strCache>
                <c:ptCount val="2"/>
                <c:pt idx="0">
                  <c:v>Olio d'oliva</c:v>
                </c:pt>
              </c:strCache>
            </c:strRef>
          </c:tx>
          <c:spPr>
            <a:solidFill>
              <a:srgbClr val="00B0F0"/>
            </a:solidFill>
            <a:ln w="25400">
              <a:noFill/>
            </a:ln>
          </c:spPr>
          <c:invertIfNegative val="0"/>
          <c:cat>
            <c:strRef>
              <c:f>'f7'!$A$6:$A$25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'f7'!$B$6:$B$25</c:f>
              <c:numCache>
                <c:formatCode>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7.4102600000000001E-3</c:v>
                </c:pt>
                <c:pt idx="4">
                  <c:v>0</c:v>
                </c:pt>
                <c:pt idx="5">
                  <c:v>0.33691391999999998</c:v>
                </c:pt>
                <c:pt idx="6">
                  <c:v>0</c:v>
                </c:pt>
                <c:pt idx="7">
                  <c:v>0</c:v>
                </c:pt>
                <c:pt idx="8">
                  <c:v>1.2461639799999999</c:v>
                </c:pt>
                <c:pt idx="9">
                  <c:v>6.06188E-2</c:v>
                </c:pt>
                <c:pt idx="10">
                  <c:v>0</c:v>
                </c:pt>
                <c:pt idx="11">
                  <c:v>17.762376789999998</c:v>
                </c:pt>
                <c:pt idx="12">
                  <c:v>0.19510534000000002</c:v>
                </c:pt>
                <c:pt idx="13">
                  <c:v>0</c:v>
                </c:pt>
                <c:pt idx="14">
                  <c:v>0.19045404999999999</c:v>
                </c:pt>
                <c:pt idx="15">
                  <c:v>9.8180569700000007</c:v>
                </c:pt>
                <c:pt idx="16">
                  <c:v>0.26399920999999998</c:v>
                </c:pt>
                <c:pt idx="17">
                  <c:v>2.8847136600000001</c:v>
                </c:pt>
                <c:pt idx="18">
                  <c:v>1.1355909100000001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8C-4252-A213-73FBD1B978BC}"/>
            </c:ext>
          </c:extLst>
        </c:ser>
        <c:ser>
          <c:idx val="1"/>
          <c:order val="1"/>
          <c:tx>
            <c:strRef>
              <c:f>'f7'!$C$4:$C$5</c:f>
              <c:strCache>
                <c:ptCount val="2"/>
                <c:pt idx="0">
                  <c:v>Vitivinicolo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strRef>
              <c:f>'f7'!$A$6:$A$25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'f7'!$C$6:$C$25</c:f>
              <c:numCache>
                <c:formatCode>0</c:formatCode>
                <c:ptCount val="20"/>
                <c:pt idx="0">
                  <c:v>18.247488469999997</c:v>
                </c:pt>
                <c:pt idx="1">
                  <c:v>0</c:v>
                </c:pt>
                <c:pt idx="2">
                  <c:v>11.70558924</c:v>
                </c:pt>
                <c:pt idx="3">
                  <c:v>0.33893337000000001</c:v>
                </c:pt>
                <c:pt idx="4">
                  <c:v>9.5368382699999987</c:v>
                </c:pt>
                <c:pt idx="5">
                  <c:v>46.018110399999998</c:v>
                </c:pt>
                <c:pt idx="6">
                  <c:v>9.7786036499999991</c:v>
                </c:pt>
                <c:pt idx="7">
                  <c:v>30.785093069999995</c:v>
                </c:pt>
                <c:pt idx="8">
                  <c:v>35.468028390000001</c:v>
                </c:pt>
                <c:pt idx="9">
                  <c:v>5.5842608900000004</c:v>
                </c:pt>
                <c:pt idx="10">
                  <c:v>4.0841991200000001</c:v>
                </c:pt>
                <c:pt idx="11">
                  <c:v>8.7030699200000008</c:v>
                </c:pt>
                <c:pt idx="12">
                  <c:v>12.29119708</c:v>
                </c:pt>
                <c:pt idx="13">
                  <c:v>0.53313406000000008</c:v>
                </c:pt>
                <c:pt idx="14">
                  <c:v>6.4433952899999998</c:v>
                </c:pt>
                <c:pt idx="15">
                  <c:v>25.508701629999997</c:v>
                </c:pt>
                <c:pt idx="16">
                  <c:v>0.92677408999999988</c:v>
                </c:pt>
                <c:pt idx="17">
                  <c:v>2.65213404</c:v>
                </c:pt>
                <c:pt idx="18">
                  <c:v>44.16107714000001</c:v>
                </c:pt>
                <c:pt idx="19">
                  <c:v>7.1380643700000013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88C-4252-A213-73FBD1B978BC}"/>
            </c:ext>
          </c:extLst>
        </c:ser>
        <c:ser>
          <c:idx val="2"/>
          <c:order val="2"/>
          <c:tx>
            <c:strRef>
              <c:f>'f7'!$D$4:$D$5</c:f>
              <c:strCache>
                <c:ptCount val="2"/>
                <c:pt idx="0">
                  <c:v>Ortofrutta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'f7'!$A$6:$A$25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'f7'!$D$6:$D$25</c:f>
              <c:numCache>
                <c:formatCode>0</c:formatCode>
                <c:ptCount val="20"/>
                <c:pt idx="0">
                  <c:v>11.68441069</c:v>
                </c:pt>
                <c:pt idx="1">
                  <c:v>0</c:v>
                </c:pt>
                <c:pt idx="2">
                  <c:v>18.02379852</c:v>
                </c:pt>
                <c:pt idx="3">
                  <c:v>0</c:v>
                </c:pt>
                <c:pt idx="4">
                  <c:v>50.868465220000012</c:v>
                </c:pt>
                <c:pt idx="5">
                  <c:v>8.5379120000000004</c:v>
                </c:pt>
                <c:pt idx="6">
                  <c:v>0.64211991000000002</c:v>
                </c:pt>
                <c:pt idx="7">
                  <c:v>97.586492579999998</c:v>
                </c:pt>
                <c:pt idx="8">
                  <c:v>0</c:v>
                </c:pt>
                <c:pt idx="9">
                  <c:v>0.18532104999999999</c:v>
                </c:pt>
                <c:pt idx="10">
                  <c:v>1.7101456900000003</c:v>
                </c:pt>
                <c:pt idx="11">
                  <c:v>19.458322670000001</c:v>
                </c:pt>
                <c:pt idx="12">
                  <c:v>2.67164578</c:v>
                </c:pt>
                <c:pt idx="13">
                  <c:v>1.7838056099999999</c:v>
                </c:pt>
                <c:pt idx="14">
                  <c:v>27.577749309999994</c:v>
                </c:pt>
                <c:pt idx="15">
                  <c:v>13.920949530000001</c:v>
                </c:pt>
                <c:pt idx="16">
                  <c:v>8.4805855799999996</c:v>
                </c:pt>
                <c:pt idx="17">
                  <c:v>7.9282397400000004</c:v>
                </c:pt>
                <c:pt idx="18">
                  <c:v>32.879969920000001</c:v>
                </c:pt>
                <c:pt idx="19">
                  <c:v>2.1711465400000001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88C-4252-A213-73FBD1B978BC}"/>
            </c:ext>
          </c:extLst>
        </c:ser>
        <c:ser>
          <c:idx val="3"/>
          <c:order val="3"/>
          <c:tx>
            <c:strRef>
              <c:f>'f7'!$E$4:$E$5</c:f>
              <c:strCache>
                <c:ptCount val="2"/>
                <c:pt idx="0">
                  <c:v>Altro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'f7'!$A$6:$A$25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Emilia-Romagna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'f7'!$E$6:$E$25</c:f>
              <c:numCache>
                <c:formatCode>0</c:formatCode>
                <c:ptCount val="20"/>
                <c:pt idx="0">
                  <c:v>2.4482594900000003</c:v>
                </c:pt>
                <c:pt idx="1">
                  <c:v>1.644207E-2</c:v>
                </c:pt>
                <c:pt idx="2">
                  <c:v>16.50400299</c:v>
                </c:pt>
                <c:pt idx="3">
                  <c:v>9.7551189999999982E-2</c:v>
                </c:pt>
                <c:pt idx="4">
                  <c:v>1.5176740399999997</c:v>
                </c:pt>
                <c:pt idx="5">
                  <c:v>97.55646969</c:v>
                </c:pt>
                <c:pt idx="6">
                  <c:v>0.69212680000000004</c:v>
                </c:pt>
                <c:pt idx="7">
                  <c:v>16.337038659999997</c:v>
                </c:pt>
                <c:pt idx="8">
                  <c:v>2.9673870099999999</c:v>
                </c:pt>
                <c:pt idx="9">
                  <c:v>0.14952993999999997</c:v>
                </c:pt>
                <c:pt idx="10">
                  <c:v>0.82716917999999995</c:v>
                </c:pt>
                <c:pt idx="11">
                  <c:v>7.3696173200000006</c:v>
                </c:pt>
                <c:pt idx="12">
                  <c:v>0.70864605000000003</c:v>
                </c:pt>
                <c:pt idx="13">
                  <c:v>3.3941140000000002E-2</c:v>
                </c:pt>
                <c:pt idx="14">
                  <c:v>8.5066767200000015</c:v>
                </c:pt>
                <c:pt idx="15">
                  <c:v>1.00622648</c:v>
                </c:pt>
                <c:pt idx="16">
                  <c:v>5.3930710000000007E-2</c:v>
                </c:pt>
                <c:pt idx="17">
                  <c:v>2.0550209599999998</c:v>
                </c:pt>
                <c:pt idx="18">
                  <c:v>2.5976786100000004</c:v>
                </c:pt>
                <c:pt idx="19">
                  <c:v>2.1001984900000004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88C-4252-A213-73FBD1B97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5218368"/>
        <c:axId val="1"/>
      </c:barChart>
      <c:catAx>
        <c:axId val="1385218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5218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597481494588459"/>
          <c:y val="0.91315156084212878"/>
          <c:w val="0.52935523508999571"/>
          <c:h val="5.85125928407885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86575918900824"/>
          <c:y val="2.8985507246376812E-2"/>
          <c:w val="0.76203688354745114"/>
          <c:h val="0.74914817465998573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'f8'!$B$3:$B$4</c:f>
              <c:strCache>
                <c:ptCount val="2"/>
                <c:pt idx="0">
                  <c:v>Regime di sostegno accoppiato facoltativo</c:v>
                </c:pt>
              </c:strCache>
            </c:strRef>
          </c:tx>
          <c:spPr>
            <a:solidFill>
              <a:srgbClr val="5B9BD5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 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'f8'!$B$5:$B$24</c:f>
              <c:numCache>
                <c:formatCode>0</c:formatCode>
                <c:ptCount val="20"/>
                <c:pt idx="0">
                  <c:v>75.474883699999992</c:v>
                </c:pt>
                <c:pt idx="1">
                  <c:v>1.5311819199999996</c:v>
                </c:pt>
                <c:pt idx="2">
                  <c:v>92.849583799999976</c:v>
                </c:pt>
                <c:pt idx="3">
                  <c:v>0.49245319999999998</c:v>
                </c:pt>
                <c:pt idx="4">
                  <c:v>14.314278509999806</c:v>
                </c:pt>
                <c:pt idx="5">
                  <c:v>70.836037440000013</c:v>
                </c:pt>
                <c:pt idx="6">
                  <c:v>4.1362826899999998</c:v>
                </c:pt>
                <c:pt idx="7">
                  <c:v>43.736672829999996</c:v>
                </c:pt>
                <c:pt idx="8">
                  <c:v>13.395588539999997</c:v>
                </c:pt>
                <c:pt idx="9">
                  <c:v>6.3008035199999997</c:v>
                </c:pt>
                <c:pt idx="10">
                  <c:v>20.531936640000001</c:v>
                </c:pt>
                <c:pt idx="11">
                  <c:v>12.241770789999997</c:v>
                </c:pt>
                <c:pt idx="12">
                  <c:v>4.7859230099999994</c:v>
                </c:pt>
                <c:pt idx="13">
                  <c:v>5.3941781999999989</c:v>
                </c:pt>
                <c:pt idx="14">
                  <c:v>10.377522540000001</c:v>
                </c:pt>
                <c:pt idx="15">
                  <c:v>37.086063429999989</c:v>
                </c:pt>
                <c:pt idx="16">
                  <c:v>11.158083049999998</c:v>
                </c:pt>
                <c:pt idx="17">
                  <c:v>8.0125434799999997</c:v>
                </c:pt>
                <c:pt idx="18">
                  <c:v>38.242844380000001</c:v>
                </c:pt>
                <c:pt idx="19">
                  <c:v>22.501511579999999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39-4ED2-84C1-A1D53D19EB86}"/>
            </c:ext>
          </c:extLst>
        </c:ser>
        <c:ser>
          <c:idx val="1"/>
          <c:order val="1"/>
          <c:tx>
            <c:strRef>
              <c:f>'f8'!$C$3:$C$4</c:f>
              <c:strCache>
                <c:ptCount val="2"/>
                <c:pt idx="0">
                  <c:v>Pagamento di Base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 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'f8'!$C$5:$C$24</c:f>
              <c:numCache>
                <c:formatCode>0</c:formatCode>
                <c:ptCount val="20"/>
                <c:pt idx="0">
                  <c:v>0.36959670999999999</c:v>
                </c:pt>
                <c:pt idx="1">
                  <c:v>0.31471031999999993</c:v>
                </c:pt>
                <c:pt idx="2">
                  <c:v>0.22449532</c:v>
                </c:pt>
                <c:pt idx="3">
                  <c:v>6.0717310000000004E-2</c:v>
                </c:pt>
                <c:pt idx="4">
                  <c:v>0.41566500000000001</c:v>
                </c:pt>
                <c:pt idx="5">
                  <c:v>0.30682667000000008</c:v>
                </c:pt>
                <c:pt idx="6">
                  <c:v>0.65582797999999998</c:v>
                </c:pt>
                <c:pt idx="7">
                  <c:v>0.19361204999999998</c:v>
                </c:pt>
                <c:pt idx="8">
                  <c:v>7.6025429999999991E-2</c:v>
                </c:pt>
                <c:pt idx="9">
                  <c:v>0.61001990000000006</c:v>
                </c:pt>
                <c:pt idx="10">
                  <c:v>0.80094876999999998</c:v>
                </c:pt>
                <c:pt idx="11">
                  <c:v>1.5764653599999998</c:v>
                </c:pt>
                <c:pt idx="12">
                  <c:v>1.4998965100000003</c:v>
                </c:pt>
                <c:pt idx="13">
                  <c:v>0.49046393999999999</c:v>
                </c:pt>
                <c:pt idx="14">
                  <c:v>2.0633722899999998</c:v>
                </c:pt>
                <c:pt idx="15">
                  <c:v>3.1234763000000001</c:v>
                </c:pt>
                <c:pt idx="16">
                  <c:v>0.97756997000000001</c:v>
                </c:pt>
                <c:pt idx="17">
                  <c:v>0.16832702999999999</c:v>
                </c:pt>
                <c:pt idx="18">
                  <c:v>3.7304812199999997</c:v>
                </c:pt>
                <c:pt idx="19">
                  <c:v>3.6003227400000002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39-4ED2-84C1-A1D53D19EB86}"/>
            </c:ext>
          </c:extLst>
        </c:ser>
        <c:ser>
          <c:idx val="2"/>
          <c:order val="2"/>
          <c:tx>
            <c:strRef>
              <c:f>'f8'!$D$3:$D$4</c:f>
              <c:strCache>
                <c:ptCount val="2"/>
                <c:pt idx="0">
                  <c:v>Pagamento verde *</c:v>
                </c:pt>
              </c:strCache>
            </c:strRef>
          </c:tx>
          <c:spPr>
            <a:solidFill>
              <a:srgbClr val="92D050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 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'f8'!$D$5:$D$24</c:f>
              <c:numCache>
                <c:formatCode>0</c:formatCode>
                <c:ptCount val="20"/>
                <c:pt idx="0">
                  <c:v>52.096183449999984</c:v>
                </c:pt>
                <c:pt idx="1">
                  <c:v>2.0876350399999994</c:v>
                </c:pt>
                <c:pt idx="2">
                  <c:v>77.700365700000006</c:v>
                </c:pt>
                <c:pt idx="3">
                  <c:v>1.4336462400000007</c:v>
                </c:pt>
                <c:pt idx="4">
                  <c:v>14.725189289999994</c:v>
                </c:pt>
                <c:pt idx="5">
                  <c:v>57.646899049999973</c:v>
                </c:pt>
                <c:pt idx="6">
                  <c:v>6.460116750000001</c:v>
                </c:pt>
                <c:pt idx="7">
                  <c:v>54.151979390000001</c:v>
                </c:pt>
                <c:pt idx="8">
                  <c:v>30.649665940000002</c:v>
                </c:pt>
                <c:pt idx="9">
                  <c:v>27.68099037</c:v>
                </c:pt>
                <c:pt idx="10">
                  <c:v>23.070864580000006</c:v>
                </c:pt>
                <c:pt idx="11">
                  <c:v>53.580882709999983</c:v>
                </c:pt>
                <c:pt idx="12">
                  <c:v>21.54361746</c:v>
                </c:pt>
                <c:pt idx="13">
                  <c:v>10.315407579999999</c:v>
                </c:pt>
                <c:pt idx="14">
                  <c:v>53.591276260000015</c:v>
                </c:pt>
                <c:pt idx="15">
                  <c:v>137.89000630999996</c:v>
                </c:pt>
                <c:pt idx="16">
                  <c:v>24.834774590000002</c:v>
                </c:pt>
                <c:pt idx="17">
                  <c:v>67.058734260000008</c:v>
                </c:pt>
                <c:pt idx="18">
                  <c:v>89.600836670000007</c:v>
                </c:pt>
                <c:pt idx="19">
                  <c:v>80.094434770000007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39-4ED2-84C1-A1D53D19EB86}"/>
            </c:ext>
          </c:extLst>
        </c:ser>
        <c:ser>
          <c:idx val="3"/>
          <c:order val="3"/>
          <c:tx>
            <c:strRef>
              <c:f>'f8'!$E$3:$E$4</c:f>
              <c:strCache>
                <c:ptCount val="2"/>
                <c:pt idx="0">
                  <c:v>Sostegno ridistributivo (base+complementare) al reddito per la sostenibilità </c:v>
                </c:pt>
              </c:strCache>
            </c:strRef>
          </c:tx>
          <c:spPr>
            <a:solidFill>
              <a:srgbClr val="FFC000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 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'f8'!$E$5:$E$24</c:f>
              <c:numCache>
                <c:formatCode>0</c:formatCode>
                <c:ptCount val="20"/>
                <c:pt idx="0">
                  <c:v>156.56274861000003</c:v>
                </c:pt>
                <c:pt idx="1">
                  <c:v>7.26628863</c:v>
                </c:pt>
                <c:pt idx="2">
                  <c:v>179.98862179</c:v>
                </c:pt>
                <c:pt idx="3">
                  <c:v>3.7436821499999997</c:v>
                </c:pt>
                <c:pt idx="4">
                  <c:v>37.623975499999915</c:v>
                </c:pt>
                <c:pt idx="5">
                  <c:v>191.59770563000001</c:v>
                </c:pt>
                <c:pt idx="6">
                  <c:v>10.7299329</c:v>
                </c:pt>
                <c:pt idx="7">
                  <c:v>176.75889132999998</c:v>
                </c:pt>
                <c:pt idx="8">
                  <c:v>81.820658009999988</c:v>
                </c:pt>
                <c:pt idx="9">
                  <c:v>49.345552789999999</c:v>
                </c:pt>
                <c:pt idx="10">
                  <c:v>78.197612950000007</c:v>
                </c:pt>
                <c:pt idx="11">
                  <c:v>79.615657339999998</c:v>
                </c:pt>
                <c:pt idx="12">
                  <c:v>49.401831250000008</c:v>
                </c:pt>
                <c:pt idx="13">
                  <c:v>29.601732479999999</c:v>
                </c:pt>
                <c:pt idx="14">
                  <c:v>74.766243840000001</c:v>
                </c:pt>
                <c:pt idx="15">
                  <c:v>234.03580997</c:v>
                </c:pt>
                <c:pt idx="16">
                  <c:v>57.67102783</c:v>
                </c:pt>
                <c:pt idx="17">
                  <c:v>68.089731819999997</c:v>
                </c:pt>
                <c:pt idx="18">
                  <c:v>194.70710278000001</c:v>
                </c:pt>
                <c:pt idx="19">
                  <c:v>138.79836513000001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39-4ED2-84C1-A1D53D19EB86}"/>
            </c:ext>
          </c:extLst>
        </c:ser>
        <c:ser>
          <c:idx val="4"/>
          <c:order val="4"/>
          <c:tx>
            <c:strRef>
              <c:f>'f8'!$F$3:$F$4</c:f>
              <c:strCache>
                <c:ptCount val="2"/>
                <c:pt idx="0">
                  <c:v>Altri aiuti diretti</c:v>
                </c:pt>
              </c:strCache>
            </c:strRef>
          </c:tx>
          <c:spPr>
            <a:solidFill>
              <a:srgbClr val="7030A0"/>
            </a:solidFill>
            <a:ln w="25400">
              <a:noFill/>
            </a:ln>
          </c:spPr>
          <c:invertIfNegative val="0"/>
          <c:cat>
            <c:strRef>
              <c:f>'f8'!$A$5:$A$24</c:f>
              <c:strCache>
                <c:ptCount val="20"/>
                <c:pt idx="0">
                  <c:v> Piemonte </c:v>
                </c:pt>
                <c:pt idx="1">
                  <c:v> Valle d'Aosta </c:v>
                </c:pt>
                <c:pt idx="2">
                  <c:v> Lombardia </c:v>
                </c:pt>
                <c:pt idx="3">
                  <c:v> Liguria </c:v>
                </c:pt>
                <c:pt idx="4">
                  <c:v> Trentino-Alto Adige </c:v>
                </c:pt>
                <c:pt idx="5">
                  <c:v> Veneto </c:v>
                </c:pt>
                <c:pt idx="6">
                  <c:v> Friuli Venezia Giulia </c:v>
                </c:pt>
                <c:pt idx="7">
                  <c:v> Emilia Romagna </c:v>
                </c:pt>
                <c:pt idx="8">
                  <c:v> Toscana </c:v>
                </c:pt>
                <c:pt idx="9">
                  <c:v> Umbria </c:v>
                </c:pt>
                <c:pt idx="10">
                  <c:v> Marche </c:v>
                </c:pt>
                <c:pt idx="11">
                  <c:v> Lazio </c:v>
                </c:pt>
                <c:pt idx="12">
                  <c:v> Abruzzo </c:v>
                </c:pt>
                <c:pt idx="13">
                  <c:v> Molise </c:v>
                </c:pt>
                <c:pt idx="14">
                  <c:v> Campania </c:v>
                </c:pt>
                <c:pt idx="15">
                  <c:v> Puglia </c:v>
                </c:pt>
                <c:pt idx="16">
                  <c:v> Basilicata </c:v>
                </c:pt>
                <c:pt idx="17">
                  <c:v> Calabria </c:v>
                </c:pt>
                <c:pt idx="18">
                  <c:v> Sicilia </c:v>
                </c:pt>
                <c:pt idx="19">
                  <c:v> Sardegna </c:v>
                </c:pt>
              </c:strCache>
            </c:strRef>
          </c:cat>
          <c:val>
            <c:numRef>
              <c:f>'f8'!$F$5:$F$24</c:f>
              <c:numCache>
                <c:formatCode>0</c:formatCode>
                <c:ptCount val="20"/>
                <c:pt idx="0">
                  <c:v>3.7291214300000002</c:v>
                </c:pt>
                <c:pt idx="1">
                  <c:v>0.18099364000000001</c:v>
                </c:pt>
                <c:pt idx="2">
                  <c:v>3.38381263</c:v>
                </c:pt>
                <c:pt idx="3">
                  <c:v>9.3171839999999992E-2</c:v>
                </c:pt>
                <c:pt idx="4">
                  <c:v>1.7315006300000022</c:v>
                </c:pt>
                <c:pt idx="5">
                  <c:v>4.4109439300000011</c:v>
                </c:pt>
                <c:pt idx="6">
                  <c:v>0.41880822000000001</c:v>
                </c:pt>
                <c:pt idx="7">
                  <c:v>5.4179736399999996</c:v>
                </c:pt>
                <c:pt idx="8">
                  <c:v>1.2238340599999997</c:v>
                </c:pt>
                <c:pt idx="9">
                  <c:v>1.0293687600000001</c:v>
                </c:pt>
                <c:pt idx="10">
                  <c:v>1.4633265600000001</c:v>
                </c:pt>
                <c:pt idx="11">
                  <c:v>1.6808333499999999</c:v>
                </c:pt>
                <c:pt idx="12">
                  <c:v>2.6424655800000001</c:v>
                </c:pt>
                <c:pt idx="13">
                  <c:v>0.49389246999999997</c:v>
                </c:pt>
                <c:pt idx="14">
                  <c:v>2.28162223</c:v>
                </c:pt>
                <c:pt idx="15">
                  <c:v>4.5429164699999998</c:v>
                </c:pt>
                <c:pt idx="16">
                  <c:v>1.51342965</c:v>
                </c:pt>
                <c:pt idx="17">
                  <c:v>1.29048871</c:v>
                </c:pt>
                <c:pt idx="18">
                  <c:v>6.2540204399999997</c:v>
                </c:pt>
                <c:pt idx="19">
                  <c:v>9.0360850200000016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39-4ED2-84C1-A1D53D19E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85242368"/>
        <c:axId val="1"/>
      </c:barChart>
      <c:catAx>
        <c:axId val="1385242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high"/>
        <c:spPr>
          <a:ln w="6350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85242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0121585004303613"/>
          <c:y val="0.84222139125418016"/>
          <c:w val="0.7429415983933183"/>
          <c:h val="0.1412141155354224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330927384076992E-2"/>
          <c:y val="7.407407407407407E-2"/>
          <c:w val="0.87122462817147861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numRef>
              <c:f>'f9'!$A$6:$A$9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'f9'!$B$6:$B$9</c:f>
              <c:numCache>
                <c:formatCode>#,##0</c:formatCode>
                <c:ptCount val="4"/>
                <c:pt idx="0">
                  <c:v>1805.8987669051708</c:v>
                </c:pt>
                <c:pt idx="1">
                  <c:v>1626.7358668461445</c:v>
                </c:pt>
                <c:pt idx="2">
                  <c:v>2067.3323604930874</c:v>
                </c:pt>
                <c:pt idx="3">
                  <c:v>2078.486175057913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69-4F93-BE1E-D6229463F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0642000"/>
        <c:axId val="1"/>
      </c:barChart>
      <c:catAx>
        <c:axId val="45064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1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it-IT"/>
          </a:p>
        </c:txPr>
        <c:crossAx val="450642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56744314247931"/>
          <c:y val="0.18302519425683078"/>
          <c:w val="0.46328534911879454"/>
          <c:h val="0.7730173539022189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2653-4FC9-9906-2BFDD0244E7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2653-4FC9-9906-2BFDD0244E7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653-4FC9-9906-2BFDD0244E7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2653-4FC9-9906-2BFDD0244E7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2653-4FC9-9906-2BFDD0244E75}"/>
              </c:ext>
            </c:extLst>
          </c:dPt>
          <c:dLbls>
            <c:dLbl>
              <c:idx val="1"/>
              <c:layout>
                <c:manualLayout>
                  <c:x val="5.8333798190665885E-2"/>
                  <c:y val="0.14348870959735327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rgbClr val="333333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653-4FC9-9906-2BFDD0244E75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'f10'!$A$2:$A$6</c:f>
              <c:strCache>
                <c:ptCount val="5"/>
                <c:pt idx="0">
                  <c:v>Lavoratori dipendenti </c:v>
                </c:pt>
                <c:pt idx="1">
                  <c:v>Lavoratori indipendenti </c:v>
                </c:pt>
                <c:pt idx="2">
                  <c:v>Imposta sugli olii minerali</c:v>
                </c:pt>
                <c:pt idx="3">
                  <c:v>IRPEF</c:v>
                </c:pt>
                <c:pt idx="4">
                  <c:v>IVA</c:v>
                </c:pt>
              </c:strCache>
            </c:strRef>
          </c:cat>
          <c:val>
            <c:numRef>
              <c:f>'f10'!$B$2:$B$6</c:f>
              <c:numCache>
                <c:formatCode>0.0%</c:formatCode>
                <c:ptCount val="5"/>
                <c:pt idx="0">
                  <c:v>7.5999999999999998E-2</c:v>
                </c:pt>
                <c:pt idx="1">
                  <c:v>3.2000000000000001E-2</c:v>
                </c:pt>
                <c:pt idx="2">
                  <c:v>0.504</c:v>
                </c:pt>
                <c:pt idx="3">
                  <c:v>0.13300000000000001</c:v>
                </c:pt>
                <c:pt idx="4">
                  <c:v>0.255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53-4FC9-9906-2BFDD024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16018</xdr:colOff>
      <xdr:row>2</xdr:row>
      <xdr:rowOff>9208</xdr:rowOff>
    </xdr:from>
    <xdr:to>
      <xdr:col>9</xdr:col>
      <xdr:colOff>536083</xdr:colOff>
      <xdr:row>18</xdr:row>
      <xdr:rowOff>92075</xdr:rowOff>
    </xdr:to>
    <xdr:graphicFrame macro="">
      <xdr:nvGraphicFramePr>
        <xdr:cNvPr id="2056" name="Grafico 1">
          <a:extLst>
            <a:ext uri="{FF2B5EF4-FFF2-40B4-BE49-F238E27FC236}">
              <a16:creationId xmlns:a16="http://schemas.microsoft.com/office/drawing/2014/main" id="{00000000-0008-0000-0100-000008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33338</xdr:colOff>
      <xdr:row>12</xdr:row>
      <xdr:rowOff>4763</xdr:rowOff>
    </xdr:from>
    <xdr:to>
      <xdr:col>6</xdr:col>
      <xdr:colOff>473075</xdr:colOff>
      <xdr:row>29</xdr:row>
      <xdr:rowOff>0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D6DBA6AC-233B-40F0-9BCA-94F2978BBB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30163</xdr:colOff>
      <xdr:row>9</xdr:row>
      <xdr:rowOff>4762</xdr:rowOff>
    </xdr:from>
    <xdr:to>
      <xdr:col>6</xdr:col>
      <xdr:colOff>100012</xdr:colOff>
      <xdr:row>25</xdr:row>
      <xdr:rowOff>152400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46A14FD-AB55-449D-8C75-B517F94EF7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609600</xdr:colOff>
      <xdr:row>2</xdr:row>
      <xdr:rowOff>19050</xdr:rowOff>
    </xdr:from>
    <xdr:to>
      <xdr:col>16</xdr:col>
      <xdr:colOff>525463</xdr:colOff>
      <xdr:row>20</xdr:row>
      <xdr:rowOff>158751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2B41E33-4ABA-4202-8CD9-23AF9F62A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20926</xdr:colOff>
      <xdr:row>2</xdr:row>
      <xdr:rowOff>9669</xdr:rowOff>
    </xdr:from>
    <xdr:to>
      <xdr:col>11</xdr:col>
      <xdr:colOff>546100</xdr:colOff>
      <xdr:row>19</xdr:row>
      <xdr:rowOff>5051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061F7C4-68E0-44B6-9554-C4460CD8C8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20</xdr:col>
      <xdr:colOff>47625</xdr:colOff>
      <xdr:row>0</xdr:row>
      <xdr:rowOff>0</xdr:rowOff>
    </xdr:from>
    <xdr:to>
      <xdr:col>27</xdr:col>
      <xdr:colOff>444447</xdr:colOff>
      <xdr:row>0</xdr:row>
      <xdr:rowOff>152413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EA3600F-593E-4003-A322-2B7005C8D0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954875" y="0"/>
          <a:ext cx="6835722" cy="152413"/>
        </a:xfrm>
        <a:prstGeom prst="rect">
          <a:avLst/>
        </a:prstGeom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17008</xdr:colOff>
      <xdr:row>2</xdr:row>
      <xdr:rowOff>19403</xdr:rowOff>
    </xdr:from>
    <xdr:to>
      <xdr:col>21</xdr:col>
      <xdr:colOff>672420</xdr:colOff>
      <xdr:row>32</xdr:row>
      <xdr:rowOff>5292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3D6289D-E722-4FCA-BAE0-88D952B71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</xdr:colOff>
      <xdr:row>10</xdr:row>
      <xdr:rowOff>12382</xdr:rowOff>
    </xdr:from>
    <xdr:to>
      <xdr:col>10</xdr:col>
      <xdr:colOff>505777</xdr:colOff>
      <xdr:row>34</xdr:row>
      <xdr:rowOff>42862</xdr:rowOff>
    </xdr:to>
    <xdr:graphicFrame macro="">
      <xdr:nvGraphicFramePr>
        <xdr:cNvPr id="3" name="Grafico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19844</xdr:colOff>
      <xdr:row>5</xdr:row>
      <xdr:rowOff>23813</xdr:rowOff>
    </xdr:from>
    <xdr:to>
      <xdr:col>15</xdr:col>
      <xdr:colOff>279401</xdr:colOff>
      <xdr:row>40</xdr:row>
      <xdr:rowOff>161925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1DE7C3FC-B0E6-40DA-9D41-FBBB766881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42068</xdr:colOff>
      <xdr:row>11</xdr:row>
      <xdr:rowOff>163511</xdr:rowOff>
    </xdr:from>
    <xdr:to>
      <xdr:col>4</xdr:col>
      <xdr:colOff>821530</xdr:colOff>
      <xdr:row>28</xdr:row>
      <xdr:rowOff>153986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3AD35E41-7614-4A05-817E-DB83D7D9F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8</xdr:col>
      <xdr:colOff>414987</xdr:colOff>
      <xdr:row>24</xdr:row>
      <xdr:rowOff>100956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9E1141D-A528-47AD-8932-E664C43546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68300"/>
          <a:ext cx="5291787" cy="415225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1</xdr:row>
      <xdr:rowOff>161925</xdr:rowOff>
    </xdr:from>
    <xdr:to>
      <xdr:col>10</xdr:col>
      <xdr:colOff>55771</xdr:colOff>
      <xdr:row>45</xdr:row>
      <xdr:rowOff>28528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F1568A2-97E8-4703-897C-5974F73380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725" y="346075"/>
          <a:ext cx="6066046" cy="796920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19</xdr:row>
      <xdr:rowOff>23812</xdr:rowOff>
    </xdr:from>
    <xdr:to>
      <xdr:col>14</xdr:col>
      <xdr:colOff>460375</xdr:colOff>
      <xdr:row>50</xdr:row>
      <xdr:rowOff>823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4043414-8869-4C79-83BE-B3D79FEB1E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15875</xdr:colOff>
      <xdr:row>6</xdr:row>
      <xdr:rowOff>23812</xdr:rowOff>
    </xdr:from>
    <xdr:to>
      <xdr:col>16</xdr:col>
      <xdr:colOff>138112</xdr:colOff>
      <xdr:row>27</xdr:row>
      <xdr:rowOff>82550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E0089FB-622A-4264-B749-6E4D6A7925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50800</xdr:colOff>
      <xdr:row>2</xdr:row>
      <xdr:rowOff>50800</xdr:rowOff>
    </xdr:from>
    <xdr:to>
      <xdr:col>17</xdr:col>
      <xdr:colOff>228600</xdr:colOff>
      <xdr:row>27</xdr:row>
      <xdr:rowOff>114300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97C5E5FD-5D6C-4B2A-A079-3F7E1FA9E8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0"/>
  <sheetViews>
    <sheetView tabSelected="1" zoomScale="80" zoomScaleNormal="80" workbookViewId="0">
      <selection activeCell="A2" sqref="A2"/>
    </sheetView>
  </sheetViews>
  <sheetFormatPr defaultColWidth="9.453125" defaultRowHeight="13"/>
  <cols>
    <col min="1" max="1" width="52.453125" style="19" customWidth="1"/>
    <col min="2" max="21" width="10.54296875" style="19" hidden="1" customWidth="1"/>
    <col min="22" max="22" width="11.453125" style="19" hidden="1" customWidth="1"/>
    <col min="23" max="51" width="10.54296875" style="19" hidden="1" customWidth="1"/>
    <col min="52" max="52" width="12" style="19" hidden="1" customWidth="1"/>
    <col min="53" max="66" width="10.54296875" style="19" hidden="1" customWidth="1"/>
    <col min="67" max="67" width="11.453125" style="19" customWidth="1"/>
    <col min="68" max="68" width="10.453125" style="19" customWidth="1"/>
    <col min="69" max="69" width="12.453125" style="19" bestFit="1" customWidth="1"/>
    <col min="70" max="70" width="10.54296875" style="19" customWidth="1"/>
    <col min="71" max="16384" width="9.453125" style="19"/>
  </cols>
  <sheetData>
    <row r="1" spans="1:70" ht="15.5">
      <c r="A1" s="19" t="s">
        <v>164</v>
      </c>
      <c r="AS1" s="18"/>
      <c r="AU1" s="18"/>
      <c r="AW1" s="18"/>
      <c r="AX1" s="1"/>
      <c r="AY1" s="2"/>
      <c r="AZ1" s="2"/>
      <c r="BA1" s="2"/>
      <c r="BB1" s="2"/>
      <c r="BC1" s="2"/>
      <c r="BD1" s="18"/>
      <c r="BE1" s="18"/>
      <c r="BF1" s="18"/>
      <c r="BG1" s="18"/>
      <c r="BH1" s="18"/>
      <c r="BI1" s="18"/>
      <c r="BJ1" s="18"/>
      <c r="BK1" s="181"/>
      <c r="BL1" s="18"/>
      <c r="BM1" s="18"/>
      <c r="BN1" s="18"/>
      <c r="BO1" s="18"/>
      <c r="BP1" s="18"/>
      <c r="BQ1" s="18"/>
      <c r="BR1" s="18"/>
    </row>
    <row r="2" spans="1:70" ht="15.5">
      <c r="AS2" s="18"/>
      <c r="AU2" s="18"/>
      <c r="AX2" s="1"/>
      <c r="AY2" s="2"/>
      <c r="AZ2" s="2"/>
      <c r="BA2" s="2"/>
      <c r="BB2" s="2"/>
      <c r="BC2" s="2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</row>
    <row r="3" spans="1:70" ht="15.65" customHeight="1">
      <c r="A3" s="325" t="s">
        <v>165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M3" s="182"/>
      <c r="AN3" s="182"/>
      <c r="AO3" s="182"/>
      <c r="AP3" s="182"/>
      <c r="AQ3" s="182"/>
      <c r="AR3" s="182"/>
      <c r="AS3" s="183"/>
      <c r="AT3" s="182"/>
      <c r="AU3" s="183"/>
      <c r="AV3" s="182"/>
      <c r="AW3" s="182"/>
      <c r="AX3" s="182"/>
      <c r="AY3" s="3"/>
      <c r="AZ3" s="3"/>
      <c r="BA3" s="3"/>
      <c r="BB3" s="3"/>
      <c r="BC3" s="3"/>
      <c r="BD3" s="183"/>
      <c r="BE3" s="183"/>
      <c r="BF3" s="183"/>
      <c r="BG3" s="183"/>
      <c r="BH3" s="183"/>
      <c r="BI3" s="183"/>
      <c r="BJ3" s="183"/>
      <c r="BK3" s="183"/>
      <c r="BL3" s="183"/>
      <c r="BM3" s="183"/>
      <c r="BN3" s="183"/>
      <c r="BO3" s="184">
        <v>2024</v>
      </c>
      <c r="BP3" s="322" t="s">
        <v>160</v>
      </c>
      <c r="BQ3" s="324" t="s">
        <v>166</v>
      </c>
      <c r="BR3" s="324"/>
    </row>
    <row r="4" spans="1:70" ht="13.4" customHeight="1">
      <c r="A4" s="326"/>
      <c r="AS4" s="18"/>
      <c r="AU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5" t="s">
        <v>0</v>
      </c>
      <c r="BP4" s="323"/>
      <c r="BQ4" s="179" t="s">
        <v>0</v>
      </c>
      <c r="BR4" s="186" t="s">
        <v>1</v>
      </c>
    </row>
    <row r="5" spans="1:70">
      <c r="A5" s="247" t="s">
        <v>2</v>
      </c>
      <c r="BO5" s="188">
        <v>11515.754330638621</v>
      </c>
      <c r="BP5" s="189">
        <v>3.0211454200315147</v>
      </c>
      <c r="BQ5" s="21">
        <v>11169.248176661082</v>
      </c>
      <c r="BR5" s="181">
        <v>85.418126437252468</v>
      </c>
    </row>
    <row r="6" spans="1:70">
      <c r="A6" s="247" t="s">
        <v>3</v>
      </c>
      <c r="BO6" s="188">
        <v>2078.2791410607365</v>
      </c>
      <c r="BP6" s="181">
        <v>0.51284404958071261</v>
      </c>
      <c r="BQ6" s="21">
        <v>1764.5577139305344</v>
      </c>
      <c r="BR6" s="181">
        <v>13.494660654895139</v>
      </c>
    </row>
    <row r="7" spans="1:70">
      <c r="A7" s="190" t="s">
        <v>159</v>
      </c>
      <c r="BO7" s="191">
        <v>13594.033471699358</v>
      </c>
      <c r="BP7" s="192">
        <v>2.6295962408022588</v>
      </c>
      <c r="BQ7" s="193">
        <v>13075.969519029348</v>
      </c>
      <c r="BR7" s="192">
        <v>100</v>
      </c>
    </row>
    <row r="8" spans="1:70">
      <c r="A8" s="19" t="s">
        <v>6</v>
      </c>
      <c r="BO8" s="181">
        <v>31.109763763414783</v>
      </c>
      <c r="BP8" s="194" t="s">
        <v>4</v>
      </c>
      <c r="BQ8" s="194" t="s">
        <v>4</v>
      </c>
      <c r="BR8" s="181">
        <v>34.454668279362359</v>
      </c>
    </row>
    <row r="9" spans="1:70">
      <c r="A9" s="185" t="s">
        <v>7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  <c r="AL9" s="185"/>
      <c r="AM9" s="185"/>
      <c r="AN9" s="185"/>
      <c r="AO9" s="185"/>
      <c r="AP9" s="185"/>
      <c r="AQ9" s="185"/>
      <c r="AR9" s="185"/>
      <c r="AS9" s="185"/>
      <c r="AT9" s="185"/>
      <c r="AU9" s="185"/>
      <c r="AV9" s="185"/>
      <c r="AW9" s="185"/>
      <c r="AX9" s="185"/>
      <c r="AY9" s="185"/>
      <c r="AZ9" s="185"/>
      <c r="BA9" s="185"/>
      <c r="BB9" s="185"/>
      <c r="BC9" s="185"/>
      <c r="BD9" s="185"/>
      <c r="BE9" s="185"/>
      <c r="BF9" s="185"/>
      <c r="BG9" s="185"/>
      <c r="BH9" s="185"/>
      <c r="BI9" s="185"/>
      <c r="BJ9" s="185"/>
      <c r="BK9" s="185"/>
      <c r="BL9" s="185"/>
      <c r="BM9" s="185"/>
      <c r="BN9" s="185"/>
      <c r="BO9" s="195">
        <v>17.899999999999999</v>
      </c>
      <c r="BP9" s="196" t="s">
        <v>4</v>
      </c>
      <c r="BQ9" s="196" t="s">
        <v>4</v>
      </c>
      <c r="BR9" s="197">
        <v>18</v>
      </c>
    </row>
    <row r="10" spans="1:70">
      <c r="A10" s="19" t="s">
        <v>473</v>
      </c>
    </row>
  </sheetData>
  <mergeCells count="3">
    <mergeCell ref="BP3:BP4"/>
    <mergeCell ref="BQ3:BR3"/>
    <mergeCell ref="A3:A4"/>
  </mergeCells>
  <printOptions horizontalCentered="1" verticalCentered="1"/>
  <pageMargins left="0.27559055118110237" right="0.23622047244094491" top="0.43307086614173229" bottom="0.39370078740157483" header="0.23622047244094491" footer="0.19685039370078741"/>
  <pageSetup paperSize="9" scale="80" orientation="landscape" horizontalDpi="2400" verticalDpi="24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355CA-4925-4072-B9BB-D6E5A2CE55A6}">
  <dimension ref="A1:B26"/>
  <sheetViews>
    <sheetView zoomScale="70" zoomScaleNormal="70" workbookViewId="0"/>
  </sheetViews>
  <sheetFormatPr defaultColWidth="8.7265625" defaultRowHeight="14.5"/>
  <cols>
    <col min="1" max="1" width="66.1796875" style="10" customWidth="1"/>
    <col min="2" max="2" width="82.1796875" style="10" customWidth="1"/>
    <col min="3" max="16384" width="8.7265625" style="10"/>
  </cols>
  <sheetData>
    <row r="1" spans="1:2">
      <c r="A1" s="10" t="s">
        <v>479</v>
      </c>
    </row>
    <row r="3" spans="1:2">
      <c r="A3" s="138" t="s">
        <v>236</v>
      </c>
      <c r="B3" s="328" t="s">
        <v>237</v>
      </c>
    </row>
    <row r="4" spans="1:2">
      <c r="A4" s="10" t="s">
        <v>238</v>
      </c>
      <c r="B4" s="329"/>
    </row>
    <row r="5" spans="1:2">
      <c r="A5" s="10" t="s">
        <v>239</v>
      </c>
      <c r="B5" s="329"/>
    </row>
    <row r="6" spans="1:2">
      <c r="A6" s="125" t="s">
        <v>240</v>
      </c>
      <c r="B6" s="330"/>
    </row>
    <row r="7" spans="1:2" ht="15" customHeight="1">
      <c r="A7" s="138" t="s">
        <v>241</v>
      </c>
      <c r="B7" s="328" t="s">
        <v>242</v>
      </c>
    </row>
    <row r="8" spans="1:2">
      <c r="A8" s="10" t="s">
        <v>222</v>
      </c>
      <c r="B8" s="331"/>
    </row>
    <row r="9" spans="1:2">
      <c r="A9" s="10" t="s">
        <v>243</v>
      </c>
      <c r="B9" s="331"/>
    </row>
    <row r="10" spans="1:2">
      <c r="A10" s="10" t="s">
        <v>244</v>
      </c>
      <c r="B10" s="331"/>
    </row>
    <row r="11" spans="1:2" ht="30" customHeight="1">
      <c r="A11" s="129" t="s">
        <v>245</v>
      </c>
      <c r="B11" s="331"/>
    </row>
    <row r="12" spans="1:2">
      <c r="A12" s="10" t="s">
        <v>246</v>
      </c>
      <c r="B12" s="332"/>
    </row>
    <row r="13" spans="1:2" ht="43.5">
      <c r="A13" s="140" t="s">
        <v>247</v>
      </c>
      <c r="B13" s="121" t="s">
        <v>248</v>
      </c>
    </row>
    <row r="14" spans="1:2" ht="58">
      <c r="A14" s="141" t="s">
        <v>249</v>
      </c>
      <c r="B14" s="121" t="s">
        <v>250</v>
      </c>
    </row>
    <row r="15" spans="1:2" ht="87">
      <c r="A15" s="124" t="s">
        <v>251</v>
      </c>
      <c r="B15" s="139" t="s">
        <v>252</v>
      </c>
    </row>
    <row r="16" spans="1:2" ht="15" customHeight="1">
      <c r="A16" s="138" t="s">
        <v>253</v>
      </c>
      <c r="B16" s="328" t="s">
        <v>254</v>
      </c>
    </row>
    <row r="17" spans="1:2" ht="29">
      <c r="A17" s="129" t="s">
        <v>255</v>
      </c>
      <c r="B17" s="331"/>
    </row>
    <row r="18" spans="1:2">
      <c r="A18" s="10" t="s">
        <v>256</v>
      </c>
      <c r="B18" s="331"/>
    </row>
    <row r="19" spans="1:2">
      <c r="A19" s="10" t="s">
        <v>257</v>
      </c>
      <c r="B19" s="331"/>
    </row>
    <row r="20" spans="1:2" ht="30" customHeight="1">
      <c r="A20" s="126" t="s">
        <v>258</v>
      </c>
      <c r="B20" s="332"/>
    </row>
    <row r="21" spans="1:2">
      <c r="A21" s="10" t="s">
        <v>234</v>
      </c>
    </row>
    <row r="23" spans="1:2">
      <c r="B23" s="142"/>
    </row>
    <row r="26" spans="1:2">
      <c r="A26" s="129"/>
    </row>
  </sheetData>
  <mergeCells count="3">
    <mergeCell ref="B3:B6"/>
    <mergeCell ref="B7:B12"/>
    <mergeCell ref="B16:B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DAEF8-B1F5-4CFC-95C7-7D282FB180DB}">
  <dimension ref="A3:T53"/>
  <sheetViews>
    <sheetView topLeftCell="A18" zoomScale="70" zoomScaleNormal="70" workbookViewId="0">
      <selection activeCell="A19" sqref="A19"/>
    </sheetView>
  </sheetViews>
  <sheetFormatPr defaultColWidth="8.81640625" defaultRowHeight="14.5"/>
  <cols>
    <col min="1" max="1" width="8.81640625" style="12"/>
    <col min="2" max="2" width="20.54296875" style="12" customWidth="1"/>
    <col min="3" max="3" width="8.81640625" style="12"/>
    <col min="4" max="4" width="9.81640625" style="12" bestFit="1" customWidth="1"/>
    <col min="5" max="5" width="8.81640625" style="12"/>
    <col min="6" max="6" width="9.81640625" style="12" bestFit="1" customWidth="1"/>
    <col min="7" max="15" width="8.81640625" style="12"/>
    <col min="16" max="16" width="16.7265625" style="12" customWidth="1"/>
    <col min="17" max="16384" width="8.81640625" style="12"/>
  </cols>
  <sheetData>
    <row r="3" spans="1:16">
      <c r="C3" s="334" t="s">
        <v>90</v>
      </c>
      <c r="D3" s="334"/>
      <c r="E3" s="334" t="s">
        <v>22</v>
      </c>
      <c r="F3" s="334"/>
    </row>
    <row r="4" spans="1:16">
      <c r="C4" s="12" t="s">
        <v>106</v>
      </c>
      <c r="D4" s="12" t="s">
        <v>23</v>
      </c>
      <c r="E4" s="12" t="s">
        <v>106</v>
      </c>
      <c r="F4" s="12" t="s">
        <v>23</v>
      </c>
    </row>
    <row r="5" spans="1:16">
      <c r="A5" s="333" t="s">
        <v>91</v>
      </c>
      <c r="B5" s="12" t="s">
        <v>92</v>
      </c>
      <c r="C5" s="13">
        <v>187.67</v>
      </c>
      <c r="D5" s="14">
        <v>0.59030000000000005</v>
      </c>
      <c r="E5" s="13">
        <v>21.997</v>
      </c>
      <c r="F5" s="14">
        <v>0.59619999999999995</v>
      </c>
      <c r="P5" s="333"/>
    </row>
    <row r="6" spans="1:16">
      <c r="A6" s="333"/>
      <c r="B6" s="12" t="s">
        <v>93</v>
      </c>
      <c r="C6" s="13">
        <v>54.006999999999998</v>
      </c>
      <c r="D6" s="14">
        <v>0.1699</v>
      </c>
      <c r="E6" s="13">
        <v>16.686</v>
      </c>
      <c r="F6" s="14">
        <v>0.45229999999999998</v>
      </c>
      <c r="P6" s="333"/>
    </row>
    <row r="7" spans="1:16">
      <c r="A7" s="333"/>
      <c r="B7" s="12" t="s">
        <v>94</v>
      </c>
      <c r="C7" s="13">
        <v>10.38</v>
      </c>
      <c r="D7" s="14">
        <v>3.27E-2</v>
      </c>
      <c r="E7" s="13">
        <v>3.7909999999999999</v>
      </c>
      <c r="F7" s="14">
        <v>0.1028</v>
      </c>
      <c r="P7" s="333"/>
    </row>
    <row r="8" spans="1:16">
      <c r="A8" s="333" t="s">
        <v>95</v>
      </c>
      <c r="B8" s="12" t="s">
        <v>96</v>
      </c>
      <c r="C8" s="13">
        <v>94.183000000000007</v>
      </c>
      <c r="D8" s="14">
        <v>0.29630000000000001</v>
      </c>
      <c r="E8" s="13">
        <v>9.9269999999999996</v>
      </c>
      <c r="F8" s="14">
        <v>0.26910000000000001</v>
      </c>
      <c r="P8" s="333"/>
    </row>
    <row r="9" spans="1:16">
      <c r="A9" s="333"/>
      <c r="B9" s="12" t="s">
        <v>97</v>
      </c>
      <c r="C9" s="13">
        <v>90.114999999999995</v>
      </c>
      <c r="D9" s="14">
        <v>0.28349999999999997</v>
      </c>
      <c r="E9" s="13">
        <v>10.792999999999999</v>
      </c>
      <c r="F9" s="14">
        <v>0.29249999999999998</v>
      </c>
      <c r="P9" s="333"/>
    </row>
    <row r="10" spans="1:16">
      <c r="A10" s="333"/>
      <c r="B10" s="12" t="s">
        <v>98</v>
      </c>
      <c r="C10" s="13">
        <v>91.483999999999995</v>
      </c>
      <c r="D10" s="14">
        <v>0.2878</v>
      </c>
      <c r="E10" s="13">
        <v>8.9930000000000003</v>
      </c>
      <c r="F10" s="14">
        <v>0.2437</v>
      </c>
      <c r="L10" s="12" t="s">
        <v>90</v>
      </c>
      <c r="M10" s="12" t="s">
        <v>107</v>
      </c>
      <c r="P10" s="333"/>
    </row>
    <row r="11" spans="1:16">
      <c r="A11" s="333" t="s">
        <v>99</v>
      </c>
      <c r="B11" s="12" t="s">
        <v>100</v>
      </c>
      <c r="C11" s="13">
        <v>17.056999999999999</v>
      </c>
      <c r="D11" s="14">
        <v>5.3699999999999998E-2</v>
      </c>
      <c r="E11" s="13">
        <v>1.0980000000000001</v>
      </c>
      <c r="F11" s="14">
        <v>2.98E-2</v>
      </c>
      <c r="K11" s="12" t="s">
        <v>108</v>
      </c>
      <c r="L11" s="12">
        <v>317.91199999999998</v>
      </c>
      <c r="M11" s="12">
        <v>36.896000000000001</v>
      </c>
      <c r="P11" s="333"/>
    </row>
    <row r="12" spans="1:16">
      <c r="A12" s="333"/>
      <c r="B12" s="12" t="s">
        <v>101</v>
      </c>
      <c r="C12" s="13">
        <v>35.200000000000003</v>
      </c>
      <c r="D12" s="14">
        <v>0.11070000000000001</v>
      </c>
      <c r="E12" s="13">
        <v>4.5949999999999998</v>
      </c>
      <c r="F12" s="14">
        <v>0.1245</v>
      </c>
      <c r="K12" s="12" t="s">
        <v>109</v>
      </c>
      <c r="P12" s="333"/>
    </row>
    <row r="13" spans="1:16">
      <c r="A13" s="333"/>
      <c r="B13" s="12" t="s">
        <v>102</v>
      </c>
      <c r="C13" s="13">
        <v>55.805999999999997</v>
      </c>
      <c r="D13" s="14">
        <v>0.17549999999999999</v>
      </c>
      <c r="E13" s="13">
        <v>7</v>
      </c>
      <c r="F13" s="14">
        <v>0.19139999999999999</v>
      </c>
      <c r="P13" s="333"/>
    </row>
    <row r="14" spans="1:16">
      <c r="A14" s="12" t="s">
        <v>103</v>
      </c>
      <c r="B14" s="12" t="s">
        <v>104</v>
      </c>
      <c r="C14" s="13">
        <v>12.401</v>
      </c>
      <c r="D14" s="14">
        <v>3.9E-2</v>
      </c>
      <c r="E14" s="13">
        <v>2.2869999999999999</v>
      </c>
      <c r="F14" s="14">
        <v>6.2E-2</v>
      </c>
    </row>
    <row r="16" spans="1:16">
      <c r="A16" s="321"/>
      <c r="B16" s="321"/>
    </row>
    <row r="18" spans="1:20">
      <c r="A18" s="12" t="s">
        <v>105</v>
      </c>
      <c r="M18" s="320"/>
    </row>
    <row r="19" spans="1:20">
      <c r="Q19" s="333"/>
      <c r="R19" s="333"/>
      <c r="S19" s="333"/>
    </row>
    <row r="21" spans="1:20">
      <c r="Q21" s="13"/>
      <c r="R21" s="13"/>
      <c r="S21" s="13"/>
      <c r="T21" s="13"/>
    </row>
    <row r="23" spans="1:20">
      <c r="Q23" s="14"/>
      <c r="R23" s="14"/>
      <c r="S23" s="14"/>
      <c r="T23" s="14"/>
    </row>
    <row r="24" spans="1:20">
      <c r="Q24" s="14"/>
      <c r="R24" s="14"/>
      <c r="S24" s="14"/>
      <c r="T24" s="14"/>
    </row>
    <row r="34" spans="1:2">
      <c r="B34" s="16"/>
    </row>
    <row r="38" spans="1:2">
      <c r="A38" s="10"/>
    </row>
    <row r="52" spans="1:1">
      <c r="A52" s="10" t="s">
        <v>259</v>
      </c>
    </row>
    <row r="53" spans="1:1">
      <c r="A53" s="15" t="s">
        <v>260</v>
      </c>
    </row>
  </sheetData>
  <mergeCells count="9">
    <mergeCell ref="Q19:S19"/>
    <mergeCell ref="C3:D3"/>
    <mergeCell ref="E3:F3"/>
    <mergeCell ref="A11:A13"/>
    <mergeCell ref="P11:P13"/>
    <mergeCell ref="A5:A7"/>
    <mergeCell ref="P5:P7"/>
    <mergeCell ref="A8:A10"/>
    <mergeCell ref="P8:P1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0F5A4-B19F-4654-AC55-EA91D5F43961}">
  <dimension ref="A1:N32"/>
  <sheetViews>
    <sheetView zoomScale="70" zoomScaleNormal="70" workbookViewId="0">
      <selection activeCell="A2" sqref="A2"/>
    </sheetView>
  </sheetViews>
  <sheetFormatPr defaultColWidth="8.7265625" defaultRowHeight="14.5"/>
  <cols>
    <col min="1" max="1" width="47" style="10" customWidth="1"/>
    <col min="2" max="2" width="18.453125" style="10" customWidth="1"/>
    <col min="3" max="3" width="21" style="10" bestFit="1" customWidth="1"/>
    <col min="4" max="4" width="19.26953125" style="10" customWidth="1"/>
    <col min="5" max="5" width="4.7265625" style="10" customWidth="1"/>
    <col min="6" max="6" width="19.26953125" style="10" customWidth="1"/>
    <col min="7" max="7" width="16.26953125" style="10" customWidth="1"/>
    <col min="8" max="8" width="16.7265625" style="10" customWidth="1"/>
    <col min="9" max="9" width="18.54296875" style="127" customWidth="1"/>
    <col min="10" max="10" width="8.7265625" style="10"/>
    <col min="11" max="11" width="18" style="10" customWidth="1"/>
    <col min="12" max="12" width="13.54296875" style="10" customWidth="1"/>
    <col min="13" max="13" width="16.1796875" style="10" bestFit="1" customWidth="1"/>
    <col min="14" max="14" width="17.81640625" style="10" bestFit="1" customWidth="1"/>
    <col min="15" max="16384" width="8.7265625" style="10"/>
  </cols>
  <sheetData>
    <row r="1" spans="1:14" ht="15.5">
      <c r="A1" s="119" t="s">
        <v>305</v>
      </c>
    </row>
    <row r="2" spans="1:14">
      <c r="J2" s="135"/>
    </row>
    <row r="3" spans="1:14" ht="43.5">
      <c r="A3" s="120" t="s">
        <v>110</v>
      </c>
      <c r="B3" s="167" t="s">
        <v>261</v>
      </c>
      <c r="C3" s="167" t="s">
        <v>471</v>
      </c>
      <c r="D3" s="217" t="s">
        <v>480</v>
      </c>
      <c r="E3" s="218"/>
      <c r="F3" s="217" t="s">
        <v>111</v>
      </c>
      <c r="G3" s="167" t="s">
        <v>262</v>
      </c>
      <c r="H3" s="219" t="s">
        <v>472</v>
      </c>
      <c r="I3" s="217" t="s">
        <v>481</v>
      </c>
      <c r="J3" s="136"/>
      <c r="K3" s="137"/>
      <c r="L3" s="128"/>
      <c r="N3" s="129"/>
    </row>
    <row r="4" spans="1:14" ht="18" customHeight="1">
      <c r="A4" s="129" t="s">
        <v>112</v>
      </c>
      <c r="B4" s="198">
        <v>1678.1970547000001</v>
      </c>
      <c r="C4" s="198">
        <v>1589.7534026300002</v>
      </c>
      <c r="D4" s="199">
        <v>94.729841062329228</v>
      </c>
      <c r="E4" s="200"/>
      <c r="F4" s="201" t="s">
        <v>113</v>
      </c>
      <c r="G4" s="202">
        <v>10037416</v>
      </c>
      <c r="H4" s="202">
        <v>9954587.8800000008</v>
      </c>
      <c r="I4" s="199">
        <v>99.174806344581128</v>
      </c>
      <c r="J4" s="123"/>
      <c r="K4" s="130"/>
      <c r="L4" s="130"/>
      <c r="N4" s="131"/>
    </row>
    <row r="5" spans="1:14" ht="29">
      <c r="A5" s="129" t="s">
        <v>114</v>
      </c>
      <c r="B5" s="198">
        <v>349.62438630000003</v>
      </c>
      <c r="C5" s="198">
        <v>341.40686646</v>
      </c>
      <c r="D5" s="199">
        <v>97.649614797479018</v>
      </c>
      <c r="E5" s="200"/>
      <c r="F5" s="201" t="s">
        <v>113</v>
      </c>
      <c r="G5" s="202">
        <v>4278618</v>
      </c>
      <c r="H5" s="202">
        <v>4138656.08</v>
      </c>
      <c r="I5" s="199">
        <v>96.728805422685554</v>
      </c>
      <c r="J5" s="123"/>
      <c r="K5" s="130"/>
      <c r="L5" s="130"/>
      <c r="N5" s="131"/>
    </row>
    <row r="6" spans="1:14" ht="29">
      <c r="A6" s="129" t="s">
        <v>115</v>
      </c>
      <c r="B6" s="198">
        <v>69.924876999999995</v>
      </c>
      <c r="C6" s="198">
        <v>56.9829413</v>
      </c>
      <c r="D6" s="199">
        <v>81.491657539848092</v>
      </c>
      <c r="E6" s="200"/>
      <c r="F6" s="201" t="s">
        <v>113</v>
      </c>
      <c r="G6" s="202">
        <v>837424</v>
      </c>
      <c r="H6" s="202">
        <v>662861.09</v>
      </c>
      <c r="I6" s="199">
        <v>79.154775836374398</v>
      </c>
      <c r="J6" s="123"/>
      <c r="K6" s="130"/>
      <c r="L6" s="130"/>
    </row>
    <row r="7" spans="1:14">
      <c r="A7" s="132" t="s">
        <v>116</v>
      </c>
      <c r="B7" s="203"/>
      <c r="C7" s="198"/>
      <c r="D7" s="199"/>
      <c r="E7" s="204"/>
      <c r="F7" s="205"/>
      <c r="G7" s="206"/>
      <c r="H7" s="202"/>
      <c r="I7" s="199"/>
      <c r="J7" s="123"/>
      <c r="K7" s="130"/>
      <c r="L7" s="130"/>
    </row>
    <row r="8" spans="1:14" ht="29">
      <c r="A8" s="132" t="s">
        <v>117</v>
      </c>
      <c r="B8" s="207">
        <v>362.7</v>
      </c>
      <c r="C8" s="207">
        <v>335.38805248</v>
      </c>
      <c r="D8" s="199">
        <v>92.469824229390682</v>
      </c>
      <c r="E8" s="208"/>
      <c r="F8" s="209" t="s">
        <v>263</v>
      </c>
      <c r="G8" s="210">
        <v>6513475</v>
      </c>
      <c r="H8" s="210">
        <v>5668535.1799999997</v>
      </c>
      <c r="I8" s="199">
        <v>87.027818176933209</v>
      </c>
      <c r="J8" s="123"/>
      <c r="K8" s="130"/>
      <c r="L8" s="130"/>
      <c r="N8" s="131"/>
    </row>
    <row r="9" spans="1:14" ht="29">
      <c r="A9" s="129" t="s">
        <v>118</v>
      </c>
      <c r="B9" s="198">
        <v>155.30000000000001</v>
      </c>
      <c r="C9" s="198">
        <v>144.68562865000001</v>
      </c>
      <c r="D9" s="199">
        <v>93.16524703799098</v>
      </c>
      <c r="E9" s="200"/>
      <c r="F9" s="198" t="s">
        <v>113</v>
      </c>
      <c r="G9" s="202">
        <v>1250742</v>
      </c>
      <c r="H9" s="202">
        <v>1057988.05</v>
      </c>
      <c r="I9" s="199">
        <v>84.588832069283683</v>
      </c>
      <c r="J9" s="123"/>
      <c r="K9" s="130"/>
      <c r="L9" s="130"/>
      <c r="N9" s="131"/>
    </row>
    <row r="10" spans="1:14" ht="29">
      <c r="A10" s="129" t="s">
        <v>119</v>
      </c>
      <c r="B10" s="198">
        <v>150</v>
      </c>
      <c r="C10" s="198">
        <v>144.36408952000002</v>
      </c>
      <c r="D10" s="199">
        <v>96.242726346666686</v>
      </c>
      <c r="E10" s="200"/>
      <c r="F10" s="198" t="s">
        <v>113</v>
      </c>
      <c r="G10" s="202">
        <v>667028</v>
      </c>
      <c r="H10" s="202">
        <v>578982.6</v>
      </c>
      <c r="I10" s="199">
        <v>86.800344213436304</v>
      </c>
      <c r="J10" s="123"/>
      <c r="K10" s="130"/>
      <c r="L10" s="130"/>
      <c r="N10" s="131"/>
    </row>
    <row r="11" spans="1:14" ht="29">
      <c r="A11" s="129" t="s">
        <v>120</v>
      </c>
      <c r="B11" s="198">
        <v>162.69999999999999</v>
      </c>
      <c r="C11" s="198">
        <v>194.30872019</v>
      </c>
      <c r="D11" s="199">
        <v>119.42760921327597</v>
      </c>
      <c r="E11" s="200"/>
      <c r="F11" s="198" t="s">
        <v>113</v>
      </c>
      <c r="G11" s="202">
        <v>1397612</v>
      </c>
      <c r="H11" s="202">
        <v>3127691.83</v>
      </c>
      <c r="I11" s="199">
        <v>223.78827814872798</v>
      </c>
      <c r="J11" s="123"/>
      <c r="K11" s="130"/>
      <c r="L11" s="130"/>
      <c r="N11" s="131"/>
    </row>
    <row r="12" spans="1:14" ht="29">
      <c r="A12" s="129" t="s">
        <v>121</v>
      </c>
      <c r="B12" s="198">
        <v>43.4</v>
      </c>
      <c r="C12" s="198">
        <v>27.438503659999999</v>
      </c>
      <c r="D12" s="199">
        <v>63.22235866359447</v>
      </c>
      <c r="E12" s="200"/>
      <c r="F12" s="198" t="s">
        <v>113</v>
      </c>
      <c r="G12" s="202">
        <v>93109</v>
      </c>
      <c r="H12" s="202">
        <v>62251.97</v>
      </c>
      <c r="I12" s="199">
        <v>66.859240245303894</v>
      </c>
      <c r="J12" s="123"/>
      <c r="K12" s="130"/>
      <c r="L12" s="130"/>
      <c r="N12" s="131"/>
    </row>
    <row r="13" spans="1:14">
      <c r="A13" s="129" t="s">
        <v>122</v>
      </c>
      <c r="B13" s="202"/>
      <c r="C13" s="198"/>
      <c r="D13" s="199"/>
      <c r="E13" s="200"/>
      <c r="F13" s="202"/>
      <c r="G13" s="202"/>
      <c r="H13" s="202"/>
      <c r="I13" s="199"/>
      <c r="J13" s="123"/>
      <c r="K13" s="130"/>
      <c r="L13" s="130"/>
      <c r="N13" s="131"/>
    </row>
    <row r="14" spans="1:14">
      <c r="A14" s="133" t="s">
        <v>123</v>
      </c>
      <c r="B14" s="198">
        <v>91.356852000000003</v>
      </c>
      <c r="C14" s="198">
        <v>90.867218769999994</v>
      </c>
      <c r="D14" s="199">
        <v>99.464043233451164</v>
      </c>
      <c r="E14" s="200"/>
      <c r="F14" s="198" t="s">
        <v>113</v>
      </c>
      <c r="G14" s="202">
        <v>977018</v>
      </c>
      <c r="H14" s="202">
        <v>961262.73</v>
      </c>
      <c r="I14" s="199">
        <v>98.38741251440608</v>
      </c>
      <c r="J14" s="123"/>
      <c r="K14" s="130"/>
      <c r="L14" s="130"/>
      <c r="N14" s="131"/>
    </row>
    <row r="15" spans="1:14">
      <c r="A15" s="133" t="s">
        <v>124</v>
      </c>
      <c r="B15" s="198">
        <v>74.085407000000004</v>
      </c>
      <c r="C15" s="198">
        <v>73.628378489999989</v>
      </c>
      <c r="D15" s="199">
        <v>99.383105892905448</v>
      </c>
      <c r="E15" s="200"/>
      <c r="F15" s="198" t="s">
        <v>113</v>
      </c>
      <c r="G15" s="202">
        <v>220191</v>
      </c>
      <c r="H15" s="202">
        <v>206191.61</v>
      </c>
      <c r="I15" s="199">
        <v>93.642160669600472</v>
      </c>
      <c r="J15" s="123"/>
      <c r="K15" s="130"/>
      <c r="L15" s="130"/>
      <c r="N15" s="131"/>
    </row>
    <row r="16" spans="1:14">
      <c r="A16" s="133" t="s">
        <v>125</v>
      </c>
      <c r="B16" s="198">
        <v>19.998515000000001</v>
      </c>
      <c r="C16" s="198">
        <v>17.18304427</v>
      </c>
      <c r="D16" s="199">
        <v>85.9</v>
      </c>
      <c r="E16" s="211"/>
      <c r="F16" s="198" t="s">
        <v>113</v>
      </c>
      <c r="G16" s="202">
        <v>30396</v>
      </c>
      <c r="H16" s="202">
        <v>24170.55</v>
      </c>
      <c r="I16" s="199">
        <v>79.518851164626923</v>
      </c>
      <c r="J16" s="123"/>
      <c r="K16" s="130"/>
      <c r="L16" s="130"/>
      <c r="N16" s="131"/>
    </row>
    <row r="17" spans="1:14" ht="14.5" customHeight="1">
      <c r="A17" s="133" t="s">
        <v>126</v>
      </c>
      <c r="B17" s="198">
        <v>10.453768999999999</v>
      </c>
      <c r="C17" s="198">
        <v>9.7368947499999994</v>
      </c>
      <c r="D17" s="199">
        <v>93.899999999999991</v>
      </c>
      <c r="E17" s="200"/>
      <c r="F17" s="198" t="s">
        <v>113</v>
      </c>
      <c r="G17" s="202">
        <v>60205</v>
      </c>
      <c r="H17" s="202">
        <v>63097.96</v>
      </c>
      <c r="I17" s="199">
        <v>104.80518229382942</v>
      </c>
      <c r="J17" s="123"/>
      <c r="K17" s="130"/>
      <c r="L17" s="130"/>
      <c r="N17" s="131"/>
    </row>
    <row r="18" spans="1:14">
      <c r="A18" s="133" t="s">
        <v>127</v>
      </c>
      <c r="B18" s="198">
        <v>12.726328000000001</v>
      </c>
      <c r="C18" s="198">
        <v>12.28494564</v>
      </c>
      <c r="D18" s="199">
        <v>96.3</v>
      </c>
      <c r="E18" s="200"/>
      <c r="F18" s="198" t="s">
        <v>113</v>
      </c>
      <c r="G18" s="202">
        <v>126000</v>
      </c>
      <c r="H18" s="202">
        <v>126658.46</v>
      </c>
      <c r="I18" s="199">
        <v>100.52258730158729</v>
      </c>
      <c r="J18" s="123"/>
      <c r="K18" s="130"/>
      <c r="L18" s="130"/>
      <c r="N18" s="131"/>
    </row>
    <row r="19" spans="1:14">
      <c r="A19" s="133" t="s">
        <v>128</v>
      </c>
      <c r="B19" s="198">
        <v>15.907909999999999</v>
      </c>
      <c r="C19" s="198">
        <v>11.545501609999999</v>
      </c>
      <c r="D19" s="199">
        <v>69.399999999999991</v>
      </c>
      <c r="E19" s="200"/>
      <c r="F19" s="198" t="s">
        <v>113</v>
      </c>
      <c r="G19" s="202">
        <v>105455</v>
      </c>
      <c r="H19" s="202">
        <v>37290.78</v>
      </c>
      <c r="I19" s="199">
        <v>35.361794130197715</v>
      </c>
      <c r="J19" s="123"/>
      <c r="K19" s="130"/>
      <c r="L19" s="130"/>
      <c r="N19" s="131"/>
    </row>
    <row r="20" spans="1:14">
      <c r="A20" s="133" t="s">
        <v>264</v>
      </c>
      <c r="B20" s="198">
        <v>11.817304</v>
      </c>
      <c r="C20" s="198">
        <v>8.1618887999999998</v>
      </c>
      <c r="D20" s="199">
        <v>68.600000000000009</v>
      </c>
      <c r="E20" s="200"/>
      <c r="F20" s="198" t="s">
        <v>113</v>
      </c>
      <c r="G20" s="202">
        <v>101026</v>
      </c>
      <c r="H20" s="202">
        <v>97441.24</v>
      </c>
      <c r="I20" s="199">
        <v>96.451646110902146</v>
      </c>
      <c r="J20" s="123"/>
      <c r="K20" s="130"/>
      <c r="L20" s="130"/>
      <c r="N20" s="131"/>
    </row>
    <row r="21" spans="1:14">
      <c r="A21" s="133" t="s">
        <v>265</v>
      </c>
      <c r="B21" s="198">
        <v>30.766946000000001</v>
      </c>
      <c r="C21" s="198">
        <v>32.741252680000002</v>
      </c>
      <c r="D21" s="199">
        <v>106.41697320234516</v>
      </c>
      <c r="E21" s="200"/>
      <c r="F21" s="198" t="s">
        <v>113</v>
      </c>
      <c r="G21" s="202">
        <v>225689</v>
      </c>
      <c r="H21" s="202">
        <v>268642.07</v>
      </c>
      <c r="I21" s="199">
        <v>119.03197320206125</v>
      </c>
      <c r="J21" s="123"/>
      <c r="K21" s="130"/>
      <c r="L21" s="130"/>
      <c r="N21" s="131"/>
    </row>
    <row r="22" spans="1:14" ht="15" customHeight="1">
      <c r="A22" s="133" t="s">
        <v>266</v>
      </c>
      <c r="B22" s="198">
        <v>39.157930999999998</v>
      </c>
      <c r="C22" s="198">
        <v>32.303282690000003</v>
      </c>
      <c r="D22" s="199">
        <v>89.7</v>
      </c>
      <c r="E22" s="200"/>
      <c r="F22" s="198" t="s">
        <v>113</v>
      </c>
      <c r="G22" s="202">
        <v>978053</v>
      </c>
      <c r="H22" s="202">
        <v>749852.96</v>
      </c>
      <c r="I22" s="199">
        <v>76.667926993731413</v>
      </c>
      <c r="J22" s="123"/>
      <c r="K22" s="130"/>
      <c r="L22" s="130"/>
      <c r="N22" s="131"/>
    </row>
    <row r="23" spans="1:14">
      <c r="A23" s="133" t="s">
        <v>267</v>
      </c>
      <c r="B23" s="199">
        <v>89.352654999999999</v>
      </c>
      <c r="C23" s="198">
        <v>84.643060219999995</v>
      </c>
      <c r="D23" s="199">
        <v>94.729205550747196</v>
      </c>
      <c r="E23" s="200"/>
      <c r="F23" s="198" t="s">
        <v>129</v>
      </c>
      <c r="G23" s="202">
        <f>1019999+169726</f>
        <v>1189725</v>
      </c>
      <c r="H23" s="202">
        <v>1104465.17</v>
      </c>
      <c r="I23" s="199">
        <v>92.833652314610518</v>
      </c>
      <c r="J23" s="123"/>
    </row>
    <row r="24" spans="1:14">
      <c r="A24" s="133" t="s">
        <v>268</v>
      </c>
      <c r="B24" s="199">
        <v>3.1749670000000001</v>
      </c>
      <c r="C24" s="198">
        <v>2.8672909300000002</v>
      </c>
      <c r="D24" s="199">
        <v>90.309314396023638</v>
      </c>
      <c r="E24" s="200"/>
      <c r="F24" s="198" t="s">
        <v>129</v>
      </c>
      <c r="G24" s="202">
        <v>97101</v>
      </c>
      <c r="H24" s="202">
        <v>94377.75</v>
      </c>
      <c r="I24" s="199">
        <v>97.195445978929158</v>
      </c>
      <c r="J24" s="123"/>
    </row>
    <row r="25" spans="1:14">
      <c r="A25" s="133" t="s">
        <v>269</v>
      </c>
      <c r="B25" s="199">
        <v>44.903109999999998</v>
      </c>
      <c r="C25" s="198">
        <v>41.491663119999998</v>
      </c>
      <c r="D25" s="199">
        <v>92.402648992463995</v>
      </c>
      <c r="E25" s="200"/>
      <c r="F25" s="198" t="s">
        <v>129</v>
      </c>
      <c r="G25" s="212">
        <v>423707</v>
      </c>
      <c r="H25" s="202">
        <v>369242.52</v>
      </c>
      <c r="I25" s="199">
        <v>87.145720981716153</v>
      </c>
      <c r="J25" s="123"/>
    </row>
    <row r="26" spans="1:14">
      <c r="A26" s="133" t="s">
        <v>270</v>
      </c>
      <c r="B26" s="199">
        <v>67.581449000000006</v>
      </c>
      <c r="C26" s="198">
        <v>62.031528549999997</v>
      </c>
      <c r="D26" s="199">
        <v>91.787804890066781</v>
      </c>
      <c r="E26" s="200"/>
      <c r="F26" s="198" t="s">
        <v>129</v>
      </c>
      <c r="G26" s="212">
        <v>1201407</v>
      </c>
      <c r="H26" s="202">
        <v>1180487.1100000001</v>
      </c>
      <c r="I26" s="199">
        <v>98.258717487079736</v>
      </c>
      <c r="J26" s="123"/>
    </row>
    <row r="27" spans="1:14">
      <c r="A27" s="133" t="s">
        <v>271</v>
      </c>
      <c r="B27" s="199">
        <v>7.7106349999999999</v>
      </c>
      <c r="C27" s="198">
        <v>9.0652052699999999</v>
      </c>
      <c r="D27" s="199">
        <v>117.56755792486611</v>
      </c>
      <c r="E27" s="200"/>
      <c r="F27" s="198" t="s">
        <v>129</v>
      </c>
      <c r="G27" s="202">
        <v>333882</v>
      </c>
      <c r="H27" s="202">
        <v>378851.96</v>
      </c>
      <c r="I27" s="199">
        <v>113.46881832503699</v>
      </c>
      <c r="J27" s="123"/>
    </row>
    <row r="28" spans="1:14">
      <c r="A28" s="133" t="s">
        <v>272</v>
      </c>
      <c r="B28" s="199">
        <v>5.4428010000000002</v>
      </c>
      <c r="C28" s="198">
        <v>3.3230438100000002</v>
      </c>
      <c r="D28" s="199">
        <v>61.053928115321511</v>
      </c>
      <c r="E28" s="200"/>
      <c r="F28" s="198" t="s">
        <v>129</v>
      </c>
      <c r="G28" s="202">
        <v>921267</v>
      </c>
      <c r="H28" s="202">
        <v>541758</v>
      </c>
      <c r="I28" s="199">
        <v>58.805753380941681</v>
      </c>
      <c r="J28" s="123"/>
    </row>
    <row r="29" spans="1:14">
      <c r="A29" s="134" t="s">
        <v>130</v>
      </c>
      <c r="B29" s="213">
        <f>SUM(B4:B28)</f>
        <v>3496.282897000001</v>
      </c>
      <c r="C29" s="213">
        <f>SUM(C4:C28)</f>
        <v>3326.2024044899999</v>
      </c>
      <c r="D29" s="216">
        <v>95.135390998939499</v>
      </c>
      <c r="E29" s="214"/>
      <c r="F29" s="213" t="s">
        <v>4</v>
      </c>
      <c r="G29" s="213" t="s">
        <v>4</v>
      </c>
      <c r="H29" s="213" t="s">
        <v>4</v>
      </c>
      <c r="I29" s="213" t="s">
        <v>4</v>
      </c>
    </row>
    <row r="30" spans="1:14">
      <c r="A30" s="10" t="s">
        <v>273</v>
      </c>
    </row>
    <row r="31" spans="1:14">
      <c r="A31" s="10" t="s">
        <v>274</v>
      </c>
    </row>
    <row r="32" spans="1:14">
      <c r="A32" s="10" t="s">
        <v>275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4C247-8875-41DE-B3F2-FEFA1B2F9D60}">
  <dimension ref="A1:K32"/>
  <sheetViews>
    <sheetView zoomScale="70" zoomScaleNormal="70" workbookViewId="0"/>
  </sheetViews>
  <sheetFormatPr defaultColWidth="8.7265625" defaultRowHeight="14.5"/>
  <cols>
    <col min="1" max="1" width="47" style="10" customWidth="1"/>
    <col min="2" max="2" width="18.453125" style="10" customWidth="1"/>
    <col min="3" max="3" width="21" style="10" customWidth="1"/>
    <col min="4" max="4" width="19.26953125" style="10" customWidth="1"/>
    <col min="5" max="5" width="4.7265625" style="10" customWidth="1"/>
    <col min="6" max="6" width="19.26953125" style="10" customWidth="1"/>
    <col min="7" max="7" width="16.26953125" style="10" customWidth="1"/>
    <col min="8" max="8" width="16.7265625" style="10" customWidth="1"/>
    <col min="9" max="9" width="18.54296875" style="127" customWidth="1"/>
    <col min="10" max="10" width="16.1796875" style="10" bestFit="1" customWidth="1"/>
    <col min="11" max="11" width="17.81640625" style="10" bestFit="1" customWidth="1"/>
    <col min="12" max="16384" width="8.7265625" style="10"/>
  </cols>
  <sheetData>
    <row r="1" spans="1:11" ht="15.5">
      <c r="A1" s="119" t="s">
        <v>306</v>
      </c>
    </row>
    <row r="3" spans="1:11" ht="43.5">
      <c r="A3" s="315" t="s">
        <v>110</v>
      </c>
      <c r="B3" s="167" t="s">
        <v>276</v>
      </c>
      <c r="C3" s="167" t="s">
        <v>469</v>
      </c>
      <c r="D3" s="217" t="s">
        <v>480</v>
      </c>
      <c r="E3" s="218"/>
      <c r="F3" s="217" t="s">
        <v>111</v>
      </c>
      <c r="G3" s="167" t="s">
        <v>277</v>
      </c>
      <c r="H3" s="219" t="s">
        <v>470</v>
      </c>
      <c r="I3" s="217" t="s">
        <v>481</v>
      </c>
      <c r="K3" s="129"/>
    </row>
    <row r="4" spans="1:11" ht="18" customHeight="1">
      <c r="A4" s="129" t="s">
        <v>112</v>
      </c>
      <c r="B4" s="198">
        <v>1678.1970547000001</v>
      </c>
      <c r="C4" s="198">
        <v>1641.4781346100001</v>
      </c>
      <c r="D4" s="199">
        <v>97.812001875038206</v>
      </c>
      <c r="E4" s="200"/>
      <c r="F4" s="201" t="s">
        <v>113</v>
      </c>
      <c r="G4" s="202">
        <v>10037416</v>
      </c>
      <c r="H4" s="202">
        <v>9413829.5988079738</v>
      </c>
      <c r="I4" s="198">
        <v>93.7873811228704</v>
      </c>
      <c r="K4" s="131"/>
    </row>
    <row r="5" spans="1:11" ht="29">
      <c r="A5" s="129" t="s">
        <v>114</v>
      </c>
      <c r="B5" s="198">
        <v>349.62438630000003</v>
      </c>
      <c r="C5" s="198">
        <v>344.54810165000009</v>
      </c>
      <c r="D5" s="199">
        <v>98.548074777128349</v>
      </c>
      <c r="E5" s="200"/>
      <c r="F5" s="201" t="s">
        <v>113</v>
      </c>
      <c r="G5" s="202">
        <v>4278618</v>
      </c>
      <c r="H5" s="202">
        <v>3909039.1275889818</v>
      </c>
      <c r="I5" s="198">
        <v>91.362190492093049</v>
      </c>
      <c r="K5" s="131"/>
    </row>
    <row r="6" spans="1:11" ht="29">
      <c r="A6" s="129" t="s">
        <v>115</v>
      </c>
      <c r="B6" s="198">
        <v>69.924876999999995</v>
      </c>
      <c r="C6" s="198">
        <v>49.354047620000003</v>
      </c>
      <c r="D6" s="199">
        <v>70.581529403333818</v>
      </c>
      <c r="E6" s="200"/>
      <c r="F6" s="201" t="s">
        <v>113</v>
      </c>
      <c r="G6" s="202">
        <v>837424</v>
      </c>
      <c r="H6" s="202">
        <v>503898.65626699937</v>
      </c>
      <c r="I6" s="198">
        <v>60.172464159971462</v>
      </c>
    </row>
    <row r="7" spans="1:11">
      <c r="A7" s="132" t="s">
        <v>116</v>
      </c>
      <c r="B7" s="198"/>
      <c r="C7" s="198"/>
      <c r="D7" s="199"/>
      <c r="E7" s="204"/>
      <c r="F7" s="205"/>
      <c r="G7" s="202"/>
      <c r="H7" s="202"/>
      <c r="I7" s="198"/>
    </row>
    <row r="8" spans="1:11" ht="29">
      <c r="A8" s="132" t="s">
        <v>117</v>
      </c>
      <c r="B8" s="198">
        <v>362.69169900000003</v>
      </c>
      <c r="C8" s="198">
        <v>369.55441087999986</v>
      </c>
      <c r="D8" s="199">
        <v>101.89216127607041</v>
      </c>
      <c r="E8" s="208"/>
      <c r="F8" s="209" t="s">
        <v>263</v>
      </c>
      <c r="G8" s="202">
        <v>6513474</v>
      </c>
      <c r="H8" s="202">
        <v>6422832.2848999994</v>
      </c>
      <c r="I8" s="198">
        <v>98.608396761850898</v>
      </c>
      <c r="K8" s="131"/>
    </row>
    <row r="9" spans="1:11" ht="29">
      <c r="A9" s="129" t="s">
        <v>118</v>
      </c>
      <c r="B9" s="198">
        <v>155.32553200000001</v>
      </c>
      <c r="C9" s="198">
        <v>150.75881307</v>
      </c>
      <c r="D9" s="199">
        <v>97.059904530054979</v>
      </c>
      <c r="E9" s="200"/>
      <c r="F9" s="198" t="s">
        <v>113</v>
      </c>
      <c r="G9" s="202">
        <v>1250742</v>
      </c>
      <c r="H9" s="202">
        <v>988558.372437999</v>
      </c>
      <c r="I9" s="198">
        <v>79.037752984868106</v>
      </c>
      <c r="K9" s="131"/>
    </row>
    <row r="10" spans="1:11" ht="29">
      <c r="A10" s="129" t="s">
        <v>119</v>
      </c>
      <c r="B10" s="198">
        <v>150.02137300000001</v>
      </c>
      <c r="C10" s="198">
        <v>153.26534761999997</v>
      </c>
      <c r="D10" s="199">
        <v>102.1623416418139</v>
      </c>
      <c r="E10" s="200"/>
      <c r="F10" s="198" t="s">
        <v>113</v>
      </c>
      <c r="G10" s="202">
        <v>667028</v>
      </c>
      <c r="H10" s="202">
        <v>587426.12466799677</v>
      </c>
      <c r="I10" s="198">
        <v>88.066186826939315</v>
      </c>
      <c r="K10" s="131"/>
    </row>
    <row r="11" spans="1:11" ht="29">
      <c r="A11" s="129" t="s">
        <v>120</v>
      </c>
      <c r="B11" s="198">
        <v>162.662927</v>
      </c>
      <c r="C11" s="198">
        <v>166.79305767</v>
      </c>
      <c r="D11" s="199">
        <v>102.53907312881441</v>
      </c>
      <c r="E11" s="200"/>
      <c r="F11" s="198" t="s">
        <v>113</v>
      </c>
      <c r="G11" s="202">
        <v>1397612</v>
      </c>
      <c r="H11" s="202">
        <v>2609888.4013069929</v>
      </c>
      <c r="I11" s="198">
        <v>186.73912368432676</v>
      </c>
      <c r="K11" s="131"/>
    </row>
    <row r="12" spans="1:11" ht="29">
      <c r="A12" s="129" t="s">
        <v>121</v>
      </c>
      <c r="B12" s="198">
        <v>43.359434999999998</v>
      </c>
      <c r="C12" s="198">
        <v>55.63118524999998</v>
      </c>
      <c r="D12" s="199">
        <v>128.30237582662224</v>
      </c>
      <c r="E12" s="200"/>
      <c r="F12" s="198" t="s">
        <v>113</v>
      </c>
      <c r="G12" s="202">
        <v>202366.3</v>
      </c>
      <c r="H12" s="202">
        <v>145508.7258399998</v>
      </c>
      <c r="I12" s="198">
        <v>71.903635061766607</v>
      </c>
      <c r="K12" s="131"/>
    </row>
    <row r="13" spans="1:11">
      <c r="A13" s="129" t="s">
        <v>122</v>
      </c>
      <c r="B13" s="198"/>
      <c r="C13" s="198"/>
      <c r="D13" s="199"/>
      <c r="E13" s="200"/>
      <c r="F13" s="202"/>
      <c r="G13" s="202"/>
      <c r="H13" s="202"/>
      <c r="I13" s="198"/>
      <c r="K13" s="131"/>
    </row>
    <row r="14" spans="1:11">
      <c r="A14" s="133" t="s">
        <v>123</v>
      </c>
      <c r="B14" s="198">
        <v>91.356852000000003</v>
      </c>
      <c r="C14" s="198">
        <v>57.790258800000011</v>
      </c>
      <c r="D14" s="199">
        <v>63.25771689243409</v>
      </c>
      <c r="E14" s="200"/>
      <c r="F14" s="198" t="s">
        <v>113</v>
      </c>
      <c r="G14" s="202">
        <v>977018</v>
      </c>
      <c r="H14" s="202">
        <v>561627.12595400051</v>
      </c>
      <c r="I14" s="198">
        <v>57.483805411364017</v>
      </c>
      <c r="K14" s="131"/>
    </row>
    <row r="15" spans="1:11">
      <c r="A15" s="133" t="s">
        <v>124</v>
      </c>
      <c r="B15" s="198">
        <v>74.085407000000004</v>
      </c>
      <c r="C15" s="198">
        <v>80.198108450000021</v>
      </c>
      <c r="D15" s="199">
        <v>108.2508846175334</v>
      </c>
      <c r="E15" s="200"/>
      <c r="F15" s="198" t="s">
        <v>113</v>
      </c>
      <c r="G15" s="202">
        <v>220191</v>
      </c>
      <c r="H15" s="202">
        <v>217912.04479999881</v>
      </c>
      <c r="I15" s="198">
        <v>98.96500983237226</v>
      </c>
      <c r="K15" s="131"/>
    </row>
    <row r="16" spans="1:11">
      <c r="A16" s="133" t="s">
        <v>125</v>
      </c>
      <c r="B16" s="198">
        <v>19.998515000000001</v>
      </c>
      <c r="C16" s="198">
        <v>21.1008876</v>
      </c>
      <c r="D16" s="199">
        <v>85.9</v>
      </c>
      <c r="E16" s="211"/>
      <c r="F16" s="198" t="s">
        <v>113</v>
      </c>
      <c r="G16" s="202">
        <v>30396</v>
      </c>
      <c r="H16" s="202">
        <v>29131.103799999993</v>
      </c>
      <c r="I16" s="198">
        <v>95.838609685484911</v>
      </c>
      <c r="K16" s="131"/>
    </row>
    <row r="17" spans="1:11" ht="14.5" customHeight="1">
      <c r="A17" s="133" t="s">
        <v>126</v>
      </c>
      <c r="B17" s="198">
        <v>10.453768999999999</v>
      </c>
      <c r="C17" s="198">
        <v>12.273825499999999</v>
      </c>
      <c r="D17" s="199">
        <v>93.899999999999991</v>
      </c>
      <c r="E17" s="200"/>
      <c r="F17" s="198" t="s">
        <v>113</v>
      </c>
      <c r="G17" s="202">
        <v>60205</v>
      </c>
      <c r="H17" s="202">
        <v>64808.893628999773</v>
      </c>
      <c r="I17" s="198">
        <v>107.64702870027369</v>
      </c>
      <c r="K17" s="131"/>
    </row>
    <row r="18" spans="1:11">
      <c r="A18" s="133" t="s">
        <v>127</v>
      </c>
      <c r="B18" s="198">
        <v>12.726328000000001</v>
      </c>
      <c r="C18" s="198">
        <v>13.166930510000004</v>
      </c>
      <c r="D18" s="199">
        <v>96.3</v>
      </c>
      <c r="E18" s="200"/>
      <c r="F18" s="198" t="s">
        <v>113</v>
      </c>
      <c r="G18" s="202">
        <v>126000</v>
      </c>
      <c r="H18" s="202">
        <v>119210.89399999975</v>
      </c>
      <c r="I18" s="198">
        <v>94.611820634920434</v>
      </c>
      <c r="K18" s="131"/>
    </row>
    <row r="19" spans="1:11">
      <c r="A19" s="133" t="s">
        <v>128</v>
      </c>
      <c r="B19" s="198">
        <v>15.907909999999999</v>
      </c>
      <c r="C19" s="198">
        <v>16.204860250000003</v>
      </c>
      <c r="D19" s="199">
        <v>69.399999999999991</v>
      </c>
      <c r="E19" s="200"/>
      <c r="F19" s="198" t="s">
        <v>113</v>
      </c>
      <c r="G19" s="202">
        <v>105455</v>
      </c>
      <c r="H19" s="202">
        <v>40313.401004999876</v>
      </c>
      <c r="I19" s="198">
        <v>38.228060314826109</v>
      </c>
      <c r="K19" s="131"/>
    </row>
    <row r="20" spans="1:11">
      <c r="A20" s="133" t="s">
        <v>264</v>
      </c>
      <c r="B20" s="198">
        <v>11.817304</v>
      </c>
      <c r="C20" s="198">
        <v>12.886538269999997</v>
      </c>
      <c r="D20" s="199">
        <v>68.600000000000009</v>
      </c>
      <c r="E20" s="200"/>
      <c r="F20" s="198" t="s">
        <v>113</v>
      </c>
      <c r="G20" s="202">
        <v>101026</v>
      </c>
      <c r="H20" s="202">
        <v>101060.812808</v>
      </c>
      <c r="I20" s="198">
        <v>100.03445925603309</v>
      </c>
      <c r="K20" s="131"/>
    </row>
    <row r="21" spans="1:11">
      <c r="A21" s="133" t="s">
        <v>265</v>
      </c>
      <c r="B21" s="198">
        <v>30.766946000000001</v>
      </c>
      <c r="C21" s="198">
        <v>39.810084289999999</v>
      </c>
      <c r="D21" s="199">
        <v>129.39238197382346</v>
      </c>
      <c r="E21" s="200"/>
      <c r="F21" s="198" t="s">
        <v>113</v>
      </c>
      <c r="G21" s="202">
        <v>225689</v>
      </c>
      <c r="H21" s="202">
        <v>267824.18039999984</v>
      </c>
      <c r="I21" s="198">
        <v>118.66957645255189</v>
      </c>
      <c r="K21" s="131"/>
    </row>
    <row r="22" spans="1:11" ht="15" customHeight="1">
      <c r="A22" s="133" t="s">
        <v>266</v>
      </c>
      <c r="B22" s="198">
        <v>39.157930999999998</v>
      </c>
      <c r="C22" s="198">
        <v>40.001327970000006</v>
      </c>
      <c r="D22" s="199">
        <v>89.7</v>
      </c>
      <c r="E22" s="200"/>
      <c r="F22" s="198" t="s">
        <v>113</v>
      </c>
      <c r="G22" s="202">
        <v>978053</v>
      </c>
      <c r="H22" s="202">
        <v>913700.56284399692</v>
      </c>
      <c r="I22" s="198">
        <v>93.420352766567547</v>
      </c>
      <c r="K22" s="131"/>
    </row>
    <row r="23" spans="1:11">
      <c r="A23" s="133" t="s">
        <v>267</v>
      </c>
      <c r="B23" s="198">
        <v>89.352654999999999</v>
      </c>
      <c r="C23" s="198">
        <v>85.528503139999998</v>
      </c>
      <c r="D23" s="199">
        <v>95.720158667920956</v>
      </c>
      <c r="E23" s="200"/>
      <c r="F23" s="198" t="s">
        <v>129</v>
      </c>
      <c r="G23" s="202">
        <v>1189725</v>
      </c>
      <c r="H23" s="202">
        <v>1129715.6261341849</v>
      </c>
      <c r="I23" s="198">
        <v>94.956029850106944</v>
      </c>
    </row>
    <row r="24" spans="1:11">
      <c r="A24" s="133" t="s">
        <v>268</v>
      </c>
      <c r="B24" s="198">
        <v>3.1749670000000001</v>
      </c>
      <c r="C24" s="198">
        <v>3.1125719400000005</v>
      </c>
      <c r="D24" s="199">
        <v>98.034780833942534</v>
      </c>
      <c r="E24" s="200"/>
      <c r="F24" s="198" t="s">
        <v>129</v>
      </c>
      <c r="G24" s="202">
        <v>97101</v>
      </c>
      <c r="H24" s="202">
        <v>112085</v>
      </c>
      <c r="I24" s="198">
        <v>115.43135498089619</v>
      </c>
    </row>
    <row r="25" spans="1:11">
      <c r="A25" s="133" t="s">
        <v>269</v>
      </c>
      <c r="B25" s="198">
        <v>44.903109999999998</v>
      </c>
      <c r="C25" s="198">
        <v>41.846332989999993</v>
      </c>
      <c r="D25" s="199">
        <v>93.192504906675723</v>
      </c>
      <c r="E25" s="200"/>
      <c r="F25" s="198" t="s">
        <v>129</v>
      </c>
      <c r="G25" s="202">
        <v>423707</v>
      </c>
      <c r="H25" s="202">
        <v>358123.45770118205</v>
      </c>
      <c r="I25" s="198">
        <v>84.521487183639181</v>
      </c>
    </row>
    <row r="26" spans="1:11">
      <c r="A26" s="133" t="s">
        <v>270</v>
      </c>
      <c r="B26" s="198">
        <v>67.581449000000006</v>
      </c>
      <c r="C26" s="198">
        <v>63.293843370000005</v>
      </c>
      <c r="D26" s="199">
        <v>93.655647084453605</v>
      </c>
      <c r="E26" s="200"/>
      <c r="F26" s="198" t="s">
        <v>129</v>
      </c>
      <c r="G26" s="202">
        <v>1201407</v>
      </c>
      <c r="H26" s="202">
        <v>1122598.538824901</v>
      </c>
      <c r="I26" s="198">
        <v>93.440319460840584</v>
      </c>
    </row>
    <row r="27" spans="1:11">
      <c r="A27" s="133" t="s">
        <v>271</v>
      </c>
      <c r="B27" s="198">
        <v>7.7106349999999999</v>
      </c>
      <c r="C27" s="198">
        <v>6.9944585999999997</v>
      </c>
      <c r="D27" s="199">
        <v>90.711836314389146</v>
      </c>
      <c r="E27" s="200"/>
      <c r="F27" s="198" t="s">
        <v>129</v>
      </c>
      <c r="G27" s="202">
        <v>333882</v>
      </c>
      <c r="H27" s="202">
        <v>380280.84970000002</v>
      </c>
      <c r="I27" s="198">
        <v>113.89678080878873</v>
      </c>
    </row>
    <row r="28" spans="1:11">
      <c r="A28" s="133" t="s">
        <v>272</v>
      </c>
      <c r="B28" s="198">
        <v>5.4428010000000002</v>
      </c>
      <c r="C28" s="198">
        <v>4.7159853700000003</v>
      </c>
      <c r="D28" s="199">
        <v>86.646294251801606</v>
      </c>
      <c r="E28" s="200"/>
      <c r="F28" s="198" t="s">
        <v>129</v>
      </c>
      <c r="G28" s="202">
        <v>921267</v>
      </c>
      <c r="H28" s="202">
        <v>764502</v>
      </c>
      <c r="I28" s="198">
        <v>82.983760408220419</v>
      </c>
    </row>
    <row r="29" spans="1:11">
      <c r="A29" s="134" t="s">
        <v>130</v>
      </c>
      <c r="B29" s="213">
        <f>SUM(B4:B28)</f>
        <v>3496.2438630000006</v>
      </c>
      <c r="C29" s="213">
        <f>SUM(C4:C28)</f>
        <v>3430.3076154200003</v>
      </c>
      <c r="D29" s="216">
        <v>98.114083280122728</v>
      </c>
      <c r="E29" s="214"/>
      <c r="F29" s="215" t="s">
        <v>4</v>
      </c>
      <c r="G29" s="215" t="s">
        <v>4</v>
      </c>
      <c r="H29" s="215" t="s">
        <v>4</v>
      </c>
      <c r="I29" s="215" t="s">
        <v>4</v>
      </c>
    </row>
    <row r="30" spans="1:11">
      <c r="A30" s="10" t="s">
        <v>278</v>
      </c>
    </row>
    <row r="31" spans="1:11">
      <c r="A31" s="10" t="s">
        <v>279</v>
      </c>
    </row>
    <row r="32" spans="1:11">
      <c r="A32" s="10" t="s">
        <v>275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A5A79-868B-41CB-8B37-34ED4D33731D}">
  <dimension ref="A1:H17"/>
  <sheetViews>
    <sheetView zoomScale="70" zoomScaleNormal="70" workbookViewId="0"/>
  </sheetViews>
  <sheetFormatPr defaultColWidth="8.7265625" defaultRowHeight="14.5"/>
  <cols>
    <col min="1" max="1" width="39.81640625" style="10" customWidth="1"/>
    <col min="2" max="2" width="16.26953125" style="10" customWidth="1"/>
    <col min="3" max="3" width="14.54296875" style="10" customWidth="1"/>
    <col min="4" max="4" width="19.54296875" style="10" customWidth="1"/>
    <col min="5" max="5" width="3.453125" style="10" customWidth="1"/>
    <col min="6" max="6" width="16.26953125" style="10" customWidth="1"/>
    <col min="7" max="7" width="14.54296875" style="10" customWidth="1"/>
    <col min="8" max="8" width="19.54296875" style="10" customWidth="1"/>
    <col min="9" max="16384" width="8.7265625" style="10"/>
  </cols>
  <sheetData>
    <row r="1" spans="1:8" ht="15.5">
      <c r="A1" s="119" t="s">
        <v>307</v>
      </c>
    </row>
    <row r="2" spans="1:8" ht="58">
      <c r="A2" s="220" t="s">
        <v>110</v>
      </c>
      <c r="B2" s="167" t="s">
        <v>280</v>
      </c>
      <c r="C2" s="167" t="s">
        <v>467</v>
      </c>
      <c r="D2" s="217" t="s">
        <v>480</v>
      </c>
      <c r="E2" s="316"/>
      <c r="F2" s="167" t="s">
        <v>281</v>
      </c>
      <c r="G2" s="167" t="s">
        <v>468</v>
      </c>
      <c r="H2" s="217" t="s">
        <v>480</v>
      </c>
    </row>
    <row r="3" spans="1:8">
      <c r="A3" s="122" t="s">
        <v>31</v>
      </c>
      <c r="B3" s="123">
        <v>171000000</v>
      </c>
      <c r="C3" s="123">
        <v>140689584.69999999</v>
      </c>
      <c r="D3" s="118">
        <v>82.274610935672513</v>
      </c>
      <c r="F3" s="123">
        <v>234000000</v>
      </c>
      <c r="G3" s="123">
        <v>129671982.22</v>
      </c>
      <c r="H3" s="118">
        <v>55.415377017094016</v>
      </c>
    </row>
    <row r="4" spans="1:8" ht="43.5">
      <c r="A4" s="122" t="s">
        <v>282</v>
      </c>
      <c r="B4" s="123">
        <v>1239969</v>
      </c>
      <c r="C4" s="123">
        <v>1382474.07</v>
      </c>
      <c r="D4" s="118">
        <v>111.49263167063049</v>
      </c>
      <c r="F4" s="123">
        <v>1239969</v>
      </c>
      <c r="G4" s="123">
        <v>821.91</v>
      </c>
      <c r="H4" s="118">
        <v>6.6284721634169888E-2</v>
      </c>
    </row>
    <row r="5" spans="1:8" ht="30" customHeight="1">
      <c r="A5" s="122" t="s">
        <v>283</v>
      </c>
      <c r="B5" s="123">
        <v>2893261</v>
      </c>
      <c r="C5" s="123">
        <v>2331853.69</v>
      </c>
      <c r="D5" s="118">
        <v>80.596036444689929</v>
      </c>
      <c r="F5" s="123">
        <v>2893261</v>
      </c>
      <c r="G5" s="123">
        <v>20045.25</v>
      </c>
      <c r="H5" s="118">
        <v>0.69282550036101131</v>
      </c>
    </row>
    <row r="6" spans="1:8" ht="43.5">
      <c r="A6" s="122" t="s">
        <v>284</v>
      </c>
      <c r="B6" s="123">
        <v>516654</v>
      </c>
      <c r="C6" s="123">
        <v>205973.76000000001</v>
      </c>
      <c r="D6" s="118">
        <v>39.866866413499167</v>
      </c>
      <c r="F6" s="123">
        <v>516654</v>
      </c>
      <c r="G6" s="123">
        <v>0</v>
      </c>
      <c r="H6" s="118">
        <v>0</v>
      </c>
    </row>
    <row r="7" spans="1:8" ht="29">
      <c r="A7" s="122" t="s">
        <v>285</v>
      </c>
      <c r="B7" s="123">
        <v>516653</v>
      </c>
      <c r="C7" s="123">
        <v>633951.06999999995</v>
      </c>
      <c r="D7" s="118">
        <v>122.70345280100956</v>
      </c>
      <c r="F7" s="123">
        <v>516653</v>
      </c>
      <c r="G7" s="123">
        <v>0</v>
      </c>
      <c r="H7" s="118">
        <v>0</v>
      </c>
    </row>
    <row r="8" spans="1:8" ht="15" customHeight="1">
      <c r="A8" s="122" t="s">
        <v>286</v>
      </c>
      <c r="B8" s="123">
        <v>127383000</v>
      </c>
      <c r="C8" s="123">
        <v>72247854.629999995</v>
      </c>
      <c r="D8" s="118">
        <v>56.717030239513896</v>
      </c>
      <c r="F8" s="123">
        <v>128883000</v>
      </c>
      <c r="G8" s="123">
        <v>101608207.77</v>
      </c>
      <c r="H8" s="118">
        <v>78.837556365075301</v>
      </c>
    </row>
    <row r="9" spans="1:8" ht="29">
      <c r="A9" s="122" t="s">
        <v>287</v>
      </c>
      <c r="B9" s="123">
        <v>73000000</v>
      </c>
      <c r="C9" s="123">
        <v>50498221.729999997</v>
      </c>
      <c r="D9" s="118">
        <v>69.175646205479453</v>
      </c>
      <c r="F9" s="123">
        <v>85000000</v>
      </c>
      <c r="G9" s="123">
        <v>29204800.920000002</v>
      </c>
      <c r="H9" s="118">
        <v>34.358589317647059</v>
      </c>
    </row>
    <row r="10" spans="1:8">
      <c r="A10" s="122" t="s">
        <v>288</v>
      </c>
      <c r="B10" s="123">
        <v>65000000</v>
      </c>
      <c r="C10" s="123">
        <v>63379562.359999999</v>
      </c>
      <c r="D10" s="118">
        <v>97.507019015384614</v>
      </c>
      <c r="F10" s="123">
        <v>85000000</v>
      </c>
      <c r="G10" s="123">
        <v>71254364.079999998</v>
      </c>
      <c r="H10" s="118">
        <v>83.828663623529408</v>
      </c>
    </row>
    <row r="11" spans="1:8">
      <c r="A11" s="122" t="s">
        <v>289</v>
      </c>
      <c r="B11" s="123">
        <v>20000000</v>
      </c>
      <c r="C11" s="123">
        <v>16429704.76</v>
      </c>
      <c r="D11" s="118">
        <v>82.148523799999992</v>
      </c>
      <c r="F11" s="123">
        <v>20000000</v>
      </c>
      <c r="G11" s="123">
        <v>15696959.400000002</v>
      </c>
      <c r="H11" s="118">
        <v>78.484797</v>
      </c>
    </row>
    <row r="12" spans="1:8">
      <c r="A12" s="122" t="s">
        <v>290</v>
      </c>
      <c r="B12" s="123">
        <v>5000000</v>
      </c>
      <c r="C12" s="123">
        <v>9353195.4399999995</v>
      </c>
      <c r="D12" s="118">
        <v>187.06390879999998</v>
      </c>
      <c r="F12" s="123">
        <v>5000000</v>
      </c>
      <c r="G12" s="123">
        <v>-462159.16</v>
      </c>
      <c r="H12" s="199" t="s">
        <v>4</v>
      </c>
    </row>
    <row r="13" spans="1:8">
      <c r="A13" s="122" t="s">
        <v>132</v>
      </c>
      <c r="B13" s="123">
        <v>34590000</v>
      </c>
      <c r="C13" s="123">
        <v>34402034.520000003</v>
      </c>
      <c r="D13" s="118">
        <v>99.456590112749353</v>
      </c>
      <c r="F13" s="123">
        <v>34590000</v>
      </c>
      <c r="G13" s="123">
        <v>28780067.720000003</v>
      </c>
      <c r="H13" s="118">
        <v>83.203433709164514</v>
      </c>
    </row>
    <row r="14" spans="1:8">
      <c r="A14" s="125" t="s">
        <v>291</v>
      </c>
      <c r="B14" s="221">
        <v>6000000</v>
      </c>
      <c r="C14" s="221">
        <v>5330876.9000000004</v>
      </c>
      <c r="D14" s="222">
        <v>88.847948333333335</v>
      </c>
      <c r="E14" s="125"/>
      <c r="F14" s="221">
        <v>6000000</v>
      </c>
      <c r="G14" s="221">
        <v>1791536.2800000003</v>
      </c>
      <c r="H14" s="222">
        <v>29.858938000000006</v>
      </c>
    </row>
    <row r="15" spans="1:8">
      <c r="A15" s="10" t="s">
        <v>273</v>
      </c>
    </row>
    <row r="16" spans="1:8">
      <c r="A16" s="10" t="s">
        <v>292</v>
      </c>
    </row>
    <row r="17" spans="1:1">
      <c r="A17" s="10" t="s">
        <v>275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9E17B1-182E-420A-A206-09AFDFADFEC0}">
  <dimension ref="A1:Q81"/>
  <sheetViews>
    <sheetView zoomScale="70" zoomScaleNormal="70" workbookViewId="0"/>
  </sheetViews>
  <sheetFormatPr defaultColWidth="36.26953125" defaultRowHeight="14.5"/>
  <cols>
    <col min="1" max="1" width="46.26953125" style="10" customWidth="1"/>
    <col min="2" max="2" width="13.81640625" style="10" bestFit="1" customWidth="1"/>
    <col min="3" max="3" width="14.81640625" style="10" bestFit="1" customWidth="1"/>
    <col min="4" max="4" width="2.1796875" style="10" customWidth="1"/>
    <col min="5" max="6" width="10.26953125" style="10" customWidth="1"/>
    <col min="7" max="7" width="2.1796875" style="10" customWidth="1"/>
    <col min="8" max="8" width="10.26953125" style="10" customWidth="1"/>
    <col min="9" max="9" width="13.81640625" style="10" bestFit="1" customWidth="1"/>
    <col min="10" max="10" width="2.1796875" style="10" customWidth="1"/>
    <col min="11" max="12" width="10.26953125" style="10" customWidth="1"/>
    <col min="13" max="13" width="2.54296875" style="10" customWidth="1"/>
    <col min="14" max="16" width="10.26953125" style="10" customWidth="1"/>
    <col min="17" max="19" width="12.7265625" style="10" customWidth="1"/>
    <col min="20" max="16384" width="36.26953125" style="10"/>
  </cols>
  <sheetData>
    <row r="1" spans="1:17" ht="15">
      <c r="A1" s="5" t="s">
        <v>482</v>
      </c>
    </row>
    <row r="2" spans="1:17">
      <c r="A2" s="5"/>
    </row>
    <row r="3" spans="1:17">
      <c r="A3" s="64"/>
      <c r="B3" s="335" t="s">
        <v>133</v>
      </c>
      <c r="C3" s="335"/>
      <c r="D3" s="335"/>
      <c r="E3" s="335"/>
      <c r="F3" s="335"/>
      <c r="G3" s="64"/>
      <c r="H3" s="335" t="s">
        <v>22</v>
      </c>
      <c r="I3" s="335"/>
      <c r="J3" s="335"/>
      <c r="K3" s="335"/>
      <c r="L3" s="335"/>
      <c r="M3" s="76"/>
      <c r="N3" s="336" t="s">
        <v>134</v>
      </c>
      <c r="O3" s="336"/>
      <c r="P3" s="77"/>
    </row>
    <row r="4" spans="1:17">
      <c r="A4" s="5"/>
      <c r="B4" s="335" t="s">
        <v>0</v>
      </c>
      <c r="C4" s="335"/>
      <c r="D4" s="78"/>
      <c r="E4" s="335" t="s">
        <v>23</v>
      </c>
      <c r="F4" s="335"/>
      <c r="G4" s="5"/>
      <c r="H4" s="335" t="s">
        <v>0</v>
      </c>
      <c r="I4" s="335"/>
      <c r="J4" s="78"/>
      <c r="K4" s="335" t="s">
        <v>23</v>
      </c>
      <c r="L4" s="335"/>
      <c r="M4" s="79"/>
      <c r="N4" s="336" t="s">
        <v>23</v>
      </c>
      <c r="O4" s="336"/>
      <c r="P4" s="77"/>
    </row>
    <row r="5" spans="1:17">
      <c r="A5" s="65"/>
      <c r="B5" s="80">
        <v>2023</v>
      </c>
      <c r="C5" s="80">
        <v>2024</v>
      </c>
      <c r="D5" s="80"/>
      <c r="E5" s="80">
        <v>2023</v>
      </c>
      <c r="F5" s="80">
        <v>2024</v>
      </c>
      <c r="G5" s="80"/>
      <c r="H5" s="80">
        <v>2023</v>
      </c>
      <c r="I5" s="80">
        <v>2024</v>
      </c>
      <c r="J5" s="80"/>
      <c r="K5" s="80">
        <v>2023</v>
      </c>
      <c r="L5" s="80">
        <v>2024</v>
      </c>
      <c r="M5" s="81"/>
      <c r="N5" s="80">
        <v>2023</v>
      </c>
      <c r="O5" s="80">
        <v>2024</v>
      </c>
      <c r="Q5" s="82"/>
    </row>
    <row r="6" spans="1:17">
      <c r="A6" s="38" t="s">
        <v>135</v>
      </c>
      <c r="B6" s="83">
        <v>4.255814</v>
      </c>
      <c r="C6" s="83">
        <v>4.1667209999999999</v>
      </c>
      <c r="D6" s="84"/>
      <c r="E6" s="85">
        <f>B6/$B$51*100</f>
        <v>1.034631714081578E-2</v>
      </c>
      <c r="F6" s="85">
        <f>C6/$C$51*100</f>
        <v>1.0235123180901943E-2</v>
      </c>
      <c r="G6" s="38"/>
      <c r="H6" s="86" t="s">
        <v>4</v>
      </c>
      <c r="I6" s="86" t="s">
        <v>4</v>
      </c>
      <c r="J6" s="87"/>
      <c r="K6" s="88" t="s">
        <v>4</v>
      </c>
      <c r="L6" s="88" t="s">
        <v>4</v>
      </c>
      <c r="M6" s="89"/>
      <c r="N6" s="88" t="s">
        <v>4</v>
      </c>
      <c r="O6" s="88" t="s">
        <v>4</v>
      </c>
      <c r="P6" s="88"/>
    </row>
    <row r="7" spans="1:17">
      <c r="A7" s="38"/>
      <c r="B7" s="90"/>
      <c r="C7" s="90"/>
      <c r="D7" s="84"/>
      <c r="E7" s="85"/>
      <c r="F7" s="85"/>
      <c r="G7" s="5"/>
      <c r="H7" s="86"/>
      <c r="I7" s="86"/>
      <c r="J7" s="87"/>
      <c r="K7" s="91"/>
      <c r="L7" s="91"/>
      <c r="M7" s="89"/>
      <c r="N7" s="89"/>
      <c r="O7" s="89"/>
      <c r="P7" s="89"/>
    </row>
    <row r="8" spans="1:17" s="95" customFormat="1" ht="26.5">
      <c r="A8" s="92" t="s">
        <v>293</v>
      </c>
      <c r="B8" s="83">
        <v>134.493055</v>
      </c>
      <c r="C8" s="83">
        <v>465.52598499999999</v>
      </c>
      <c r="D8" s="87"/>
      <c r="E8" s="85">
        <f>B8/$B$51*100</f>
        <v>0.32696631015057975</v>
      </c>
      <c r="F8" s="85">
        <f>C8/$C$51*100</f>
        <v>1.1435168806324469</v>
      </c>
      <c r="G8" s="38"/>
      <c r="H8" s="83">
        <v>16.655975000000002</v>
      </c>
      <c r="I8" s="83">
        <v>99.288646</v>
      </c>
      <c r="J8" s="87"/>
      <c r="K8" s="93">
        <f>H8/$H$51*100</f>
        <v>0.38434938608621061</v>
      </c>
      <c r="L8" s="93">
        <f>I8/$I$51*100</f>
        <v>2.4045590635327319</v>
      </c>
      <c r="M8" s="89"/>
      <c r="N8" s="94">
        <f t="shared" ref="N8:O51" si="0">H8/B8*100</f>
        <v>12.38426400530496</v>
      </c>
      <c r="O8" s="94">
        <f t="shared" si="0"/>
        <v>21.328271503469352</v>
      </c>
      <c r="P8" s="94"/>
    </row>
    <row r="9" spans="1:17">
      <c r="A9" s="5"/>
      <c r="B9" s="88"/>
      <c r="C9" s="88"/>
      <c r="D9" s="84"/>
      <c r="E9" s="96"/>
      <c r="F9" s="96"/>
      <c r="G9" s="5"/>
      <c r="H9" s="86"/>
      <c r="I9" s="86"/>
      <c r="J9" s="97"/>
      <c r="K9" s="93"/>
      <c r="L9" s="96"/>
      <c r="M9" s="89"/>
      <c r="N9" s="98"/>
      <c r="O9" s="98"/>
      <c r="P9" s="98"/>
    </row>
    <row r="10" spans="1:17">
      <c r="A10" s="99" t="s">
        <v>136</v>
      </c>
      <c r="B10" s="90">
        <v>127.558767</v>
      </c>
      <c r="C10" s="90">
        <v>413.63478099999998</v>
      </c>
      <c r="D10" s="84"/>
      <c r="E10" s="96">
        <f>B10/$B$51*100</f>
        <v>0.31010835000623294</v>
      </c>
      <c r="F10" s="96">
        <f>C10/$C$51*100</f>
        <v>1.01605145519472</v>
      </c>
      <c r="G10" s="5"/>
      <c r="H10" s="88">
        <v>83.332334000000003</v>
      </c>
      <c r="I10" s="88">
        <v>140.68958499999999</v>
      </c>
      <c r="J10" s="97"/>
      <c r="K10" s="91">
        <f t="shared" ref="K10:K49" si="1">H10/$H$51*100</f>
        <v>1.9229574620537708</v>
      </c>
      <c r="L10" s="91">
        <f>I10/$I$51*100</f>
        <v>3.4072014312332213</v>
      </c>
      <c r="M10" s="89"/>
      <c r="N10" s="98">
        <f t="shared" si="0"/>
        <v>65.328582236923012</v>
      </c>
      <c r="O10" s="98">
        <f t="shared" si="0"/>
        <v>34.01299684225539</v>
      </c>
      <c r="P10" s="98"/>
    </row>
    <row r="11" spans="1:17">
      <c r="A11" s="99" t="s">
        <v>137</v>
      </c>
      <c r="B11" s="90">
        <v>37.213428</v>
      </c>
      <c r="C11" s="90">
        <v>52.699928999999997</v>
      </c>
      <c r="D11" s="84"/>
      <c r="E11" s="96">
        <f t="shared" ref="E11:E12" si="2">B11/$B$51*100</f>
        <v>9.0469632362907282E-2</v>
      </c>
      <c r="F11" s="96">
        <f>C11/$C$51*100</f>
        <v>0.12945197553178783</v>
      </c>
      <c r="G11" s="5"/>
      <c r="H11" s="88">
        <v>4.2385070000000002</v>
      </c>
      <c r="I11" s="88">
        <v>4.5597849999999998</v>
      </c>
      <c r="J11" s="97"/>
      <c r="K11" s="91">
        <f t="shared" si="1"/>
        <v>9.7806796862513687E-2</v>
      </c>
      <c r="L11" s="91">
        <f>I11/$I$51*100</f>
        <v>0.11042825933501596</v>
      </c>
      <c r="M11" s="89"/>
      <c r="N11" s="98">
        <f t="shared" si="0"/>
        <v>11.389724698299766</v>
      </c>
      <c r="O11" s="98">
        <f t="shared" si="0"/>
        <v>8.6523551103835459</v>
      </c>
      <c r="P11" s="98"/>
    </row>
    <row r="12" spans="1:17">
      <c r="A12" s="99" t="s">
        <v>138</v>
      </c>
      <c r="B12" s="90">
        <v>13.301826</v>
      </c>
      <c r="C12" s="90">
        <v>538.20298500000001</v>
      </c>
      <c r="D12" s="84"/>
      <c r="E12" s="96">
        <f t="shared" si="2"/>
        <v>3.2338093334894104E-2</v>
      </c>
      <c r="F12" s="96">
        <f>C12/$C$51*100</f>
        <v>1.3220404840650768</v>
      </c>
      <c r="G12" s="5"/>
      <c r="H12" s="88">
        <v>0</v>
      </c>
      <c r="I12" s="88">
        <v>212.17147800000001</v>
      </c>
      <c r="J12" s="97"/>
      <c r="K12" s="91">
        <f t="shared" si="1"/>
        <v>0</v>
      </c>
      <c r="L12" s="91">
        <f>I12/$I$51*100</f>
        <v>5.1383402936931537</v>
      </c>
      <c r="M12" s="89"/>
      <c r="N12" s="98">
        <f t="shared" si="0"/>
        <v>0</v>
      </c>
      <c r="O12" s="98">
        <f t="shared" si="0"/>
        <v>39.422203873506945</v>
      </c>
      <c r="P12" s="98"/>
    </row>
    <row r="13" spans="1:17">
      <c r="A13" s="99" t="s">
        <v>294</v>
      </c>
      <c r="B13" s="90"/>
      <c r="C13" s="90">
        <v>2.1880000000000002</v>
      </c>
      <c r="D13" s="84"/>
      <c r="E13" s="96"/>
      <c r="F13" s="96"/>
      <c r="G13" s="5"/>
      <c r="H13" s="88"/>
      <c r="I13" s="88"/>
      <c r="J13" s="97"/>
      <c r="K13" s="93"/>
      <c r="L13" s="91"/>
      <c r="M13" s="89"/>
      <c r="N13" s="98"/>
      <c r="O13" s="98"/>
      <c r="P13" s="98"/>
    </row>
    <row r="14" spans="1:17">
      <c r="A14" s="99" t="s">
        <v>139</v>
      </c>
      <c r="B14" s="90">
        <v>26.650437</v>
      </c>
      <c r="C14" s="90">
        <v>38.791594000000003</v>
      </c>
      <c r="D14" s="84"/>
      <c r="E14" s="96">
        <f>B14/$B$51*100</f>
        <v>6.4789925768215212E-2</v>
      </c>
      <c r="F14" s="96">
        <f>C14/$C$51*100</f>
        <v>9.528757576366087E-2</v>
      </c>
      <c r="G14" s="5"/>
      <c r="H14" s="88">
        <v>26.401136999999999</v>
      </c>
      <c r="I14" s="88">
        <v>34.402034999999998</v>
      </c>
      <c r="J14" s="97"/>
      <c r="K14" s="91">
        <f t="shared" si="1"/>
        <v>0.60922646665403501</v>
      </c>
      <c r="L14" s="91">
        <f>I14/$I$51*100</f>
        <v>0.83314385275452596</v>
      </c>
      <c r="M14" s="89"/>
      <c r="N14" s="98">
        <f t="shared" si="0"/>
        <v>99.064555676891899</v>
      </c>
      <c r="O14" s="98">
        <f t="shared" si="0"/>
        <v>88.684252057288475</v>
      </c>
      <c r="P14" s="98"/>
    </row>
    <row r="15" spans="1:17">
      <c r="A15" s="99" t="s">
        <v>295</v>
      </c>
      <c r="B15" s="281" t="s">
        <v>4</v>
      </c>
      <c r="C15" s="90">
        <v>7.9334629999999997</v>
      </c>
      <c r="D15" s="84"/>
      <c r="E15" s="281" t="s">
        <v>4</v>
      </c>
      <c r="F15" s="281" t="s">
        <v>4</v>
      </c>
      <c r="G15" s="5"/>
      <c r="H15" s="281" t="s">
        <v>4</v>
      </c>
      <c r="I15" s="88">
        <v>5.3308770000000001</v>
      </c>
      <c r="J15" s="97"/>
      <c r="K15" s="281" t="s">
        <v>4</v>
      </c>
      <c r="L15" s="281" t="s">
        <v>4</v>
      </c>
      <c r="M15" s="89"/>
      <c r="N15" s="281" t="s">
        <v>4</v>
      </c>
      <c r="O15" s="281" t="s">
        <v>4</v>
      </c>
      <c r="P15" s="98"/>
    </row>
    <row r="16" spans="1:17" ht="26.5">
      <c r="A16" s="100" t="s">
        <v>296</v>
      </c>
      <c r="B16" s="83">
        <v>204.724457</v>
      </c>
      <c r="C16" s="83">
        <v>1053.4507530000001</v>
      </c>
      <c r="D16" s="84"/>
      <c r="E16" s="85">
        <f>B16/$B$51*100</f>
        <v>0.49770599904114776</v>
      </c>
      <c r="F16" s="85">
        <f>C16/$C$51*100</f>
        <v>2.5876938297449978</v>
      </c>
      <c r="G16" s="5"/>
      <c r="H16" s="83">
        <v>113.97197799999999</v>
      </c>
      <c r="I16" s="83">
        <v>397.15375899999998</v>
      </c>
      <c r="J16" s="97"/>
      <c r="K16" s="93">
        <f t="shared" si="1"/>
        <v>2.6299907255703192</v>
      </c>
      <c r="L16" s="93">
        <f>I16/$I$51*100</f>
        <v>9.6182162743919797</v>
      </c>
      <c r="M16" s="89"/>
      <c r="N16" s="94">
        <f t="shared" si="0"/>
        <v>55.670914784744063</v>
      </c>
      <c r="O16" s="94">
        <f t="shared" si="0"/>
        <v>37.700268177605068</v>
      </c>
      <c r="P16" s="94"/>
    </row>
    <row r="17" spans="1:16">
      <c r="A17" s="5"/>
      <c r="B17" s="88"/>
      <c r="C17" s="88"/>
      <c r="D17" s="84"/>
      <c r="E17" s="96"/>
      <c r="F17" s="96"/>
      <c r="G17" s="5"/>
      <c r="H17" s="86"/>
      <c r="I17" s="86"/>
      <c r="J17" s="97"/>
      <c r="K17" s="93"/>
      <c r="L17" s="96"/>
      <c r="M17" s="89"/>
      <c r="N17" s="98"/>
      <c r="O17" s="98"/>
      <c r="P17" s="98"/>
    </row>
    <row r="18" spans="1:16">
      <c r="A18" s="101" t="s">
        <v>24</v>
      </c>
      <c r="B18" s="90">
        <v>7.8383079999999996</v>
      </c>
      <c r="C18" s="90">
        <v>-9.6236000000000002E-2</v>
      </c>
      <c r="D18" s="84"/>
      <c r="E18" s="96">
        <f>B18/$B$51*100</f>
        <v>1.9055724807379611E-2</v>
      </c>
      <c r="F18" s="96">
        <f t="shared" ref="F18:F26" si="3">C18/$C$51*100</f>
        <v>-2.3639387288884459E-4</v>
      </c>
      <c r="G18" s="5"/>
      <c r="H18" s="90">
        <v>2.889043</v>
      </c>
      <c r="I18" s="90">
        <v>-9.6236000000000002E-2</v>
      </c>
      <c r="J18" s="97"/>
      <c r="K18" s="91">
        <f t="shared" si="1"/>
        <v>6.6666881009767615E-2</v>
      </c>
      <c r="L18" s="91">
        <f>I18/$I$51*100</f>
        <v>-2.3306304936229665E-3</v>
      </c>
      <c r="M18" s="89"/>
      <c r="N18" s="98">
        <f t="shared" si="0"/>
        <v>36.857992821920242</v>
      </c>
      <c r="O18" s="98">
        <f t="shared" si="0"/>
        <v>100</v>
      </c>
      <c r="P18" s="98"/>
    </row>
    <row r="19" spans="1:16">
      <c r="A19" s="101" t="s">
        <v>140</v>
      </c>
      <c r="B19" s="90">
        <v>928.47245699999996</v>
      </c>
      <c r="C19" s="90">
        <v>734.961232</v>
      </c>
      <c r="D19" s="84"/>
      <c r="E19" s="96">
        <f t="shared" ref="E19:E25" si="4">B19/$B$51*100</f>
        <v>2.2572110756331085</v>
      </c>
      <c r="F19" s="96">
        <f t="shared" si="3"/>
        <v>1.8053569563950767</v>
      </c>
      <c r="G19" s="5"/>
      <c r="H19" s="90">
        <v>255.11712499999999</v>
      </c>
      <c r="I19" s="90">
        <v>175.758905</v>
      </c>
      <c r="J19" s="97"/>
      <c r="K19" s="91">
        <f t="shared" si="1"/>
        <v>5.8870231477790433</v>
      </c>
      <c r="L19" s="91">
        <f>I19/$I$51*100</f>
        <v>4.2565055022941731</v>
      </c>
      <c r="M19" s="89"/>
      <c r="N19" s="98">
        <f t="shared" si="0"/>
        <v>27.477080561367689</v>
      </c>
      <c r="O19" s="98">
        <f t="shared" si="0"/>
        <v>23.914037550214619</v>
      </c>
      <c r="P19" s="98"/>
    </row>
    <row r="20" spans="1:16">
      <c r="A20" s="101" t="s">
        <v>141</v>
      </c>
      <c r="B20" s="90">
        <v>963.76452400000005</v>
      </c>
      <c r="C20" s="90">
        <v>379.72974499999998</v>
      </c>
      <c r="D20" s="84"/>
      <c r="E20" s="96">
        <f t="shared" si="4"/>
        <v>2.3430096837811427</v>
      </c>
      <c r="F20" s="96">
        <f t="shared" si="3"/>
        <v>0.93276720844219807</v>
      </c>
      <c r="G20" s="5"/>
      <c r="H20" s="90">
        <v>275.80040200000002</v>
      </c>
      <c r="I20" s="90">
        <v>43.259580999999997</v>
      </c>
      <c r="J20" s="97"/>
      <c r="K20" s="91">
        <f t="shared" si="1"/>
        <v>6.3643056135128742</v>
      </c>
      <c r="L20" s="91">
        <f>I20/$I$51*100</f>
        <v>1.0476547094637423</v>
      </c>
      <c r="M20" s="89"/>
      <c r="N20" s="98">
        <f t="shared" si="0"/>
        <v>28.616990471419346</v>
      </c>
      <c r="O20" s="98">
        <f t="shared" si="0"/>
        <v>11.392202367502183</v>
      </c>
      <c r="P20" s="98"/>
    </row>
    <row r="21" spans="1:16">
      <c r="A21" s="5" t="s">
        <v>142</v>
      </c>
      <c r="B21" s="97">
        <v>160.08130199999999</v>
      </c>
      <c r="C21" s="97">
        <f>(82889180+73937539)/1000000</f>
        <v>156.826719</v>
      </c>
      <c r="D21" s="84"/>
      <c r="E21" s="96">
        <f t="shared" si="4"/>
        <v>0.38917394388164217</v>
      </c>
      <c r="F21" s="96">
        <f t="shared" si="3"/>
        <v>0.38522876550210466</v>
      </c>
      <c r="G21" s="5"/>
      <c r="H21" s="90">
        <v>24.404153999999998</v>
      </c>
      <c r="I21" s="90">
        <v>29.371592</v>
      </c>
      <c r="J21" s="97"/>
      <c r="K21" s="91">
        <f t="shared" si="1"/>
        <v>0.56314455370240046</v>
      </c>
      <c r="L21" s="91">
        <f>I21/$I$51*100</f>
        <v>0.71131726133102346</v>
      </c>
      <c r="M21" s="89"/>
      <c r="N21" s="98">
        <f t="shared" si="0"/>
        <v>15.244849770149921</v>
      </c>
      <c r="O21" s="98">
        <f t="shared" si="0"/>
        <v>18.728691250628028</v>
      </c>
      <c r="P21" s="98"/>
    </row>
    <row r="22" spans="1:16">
      <c r="A22" s="102" t="s">
        <v>143</v>
      </c>
      <c r="B22" s="90">
        <v>170.91762</v>
      </c>
      <c r="C22" s="90">
        <v>182.27252200000001</v>
      </c>
      <c r="D22" s="84"/>
      <c r="E22" s="96">
        <f t="shared" si="4"/>
        <v>0.4155181362421943</v>
      </c>
      <c r="F22" s="96">
        <f t="shared" si="3"/>
        <v>0.44773377319087587</v>
      </c>
      <c r="G22" s="5"/>
      <c r="H22" s="90">
        <v>21.407513000000002</v>
      </c>
      <c r="I22" s="90">
        <v>19.566210999999999</v>
      </c>
      <c r="J22" s="97"/>
      <c r="K22" s="91">
        <f t="shared" si="1"/>
        <v>0.49399476639359591</v>
      </c>
      <c r="L22" s="91">
        <f>I22/$I$51*100</f>
        <v>0.47385186418035985</v>
      </c>
      <c r="M22" s="89"/>
      <c r="N22" s="98">
        <f t="shared" si="0"/>
        <v>12.52504744683433</v>
      </c>
      <c r="O22" s="98">
        <f t="shared" si="0"/>
        <v>10.734591690128696</v>
      </c>
      <c r="P22" s="98"/>
    </row>
    <row r="23" spans="1:16">
      <c r="A23" s="102" t="s">
        <v>131</v>
      </c>
      <c r="B23" s="90">
        <v>7.1579050000000004</v>
      </c>
      <c r="C23" s="90">
        <v>4.3936000000000003E-2</v>
      </c>
      <c r="D23" s="84"/>
      <c r="E23" s="96">
        <f t="shared" si="4"/>
        <v>1.7401595838970167E-2</v>
      </c>
      <c r="F23" s="96">
        <f t="shared" si="3"/>
        <v>1.0792428196562905E-4</v>
      </c>
      <c r="G23" s="5"/>
      <c r="H23" s="90">
        <v>0.46039400000000003</v>
      </c>
      <c r="I23" s="88" t="s">
        <v>4</v>
      </c>
      <c r="J23" s="97"/>
      <c r="K23" s="91">
        <f t="shared" si="1"/>
        <v>1.062394433575788E-2</v>
      </c>
      <c r="L23" s="88" t="s">
        <v>4</v>
      </c>
      <c r="M23" s="89"/>
      <c r="N23" s="98">
        <f t="shared" si="0"/>
        <v>6.4319657776961279</v>
      </c>
      <c r="O23" s="281" t="s">
        <v>4</v>
      </c>
      <c r="P23" s="98"/>
    </row>
    <row r="24" spans="1:16" ht="15">
      <c r="A24" s="102" t="s">
        <v>465</v>
      </c>
      <c r="B24" s="97">
        <v>6.2499659999999997</v>
      </c>
      <c r="C24" s="97"/>
      <c r="D24" s="84"/>
      <c r="E24" s="96">
        <f t="shared" si="4"/>
        <v>1.5194303687923353E-2</v>
      </c>
      <c r="F24" s="96">
        <f t="shared" si="3"/>
        <v>0</v>
      </c>
      <c r="G24" s="5"/>
      <c r="H24" s="90">
        <v>0.20042199999999999</v>
      </c>
      <c r="I24" s="88" t="s">
        <v>4</v>
      </c>
      <c r="J24" s="97"/>
      <c r="K24" s="91">
        <f t="shared" si="1"/>
        <v>4.6248912272124866E-3</v>
      </c>
      <c r="L24" s="88" t="s">
        <v>4</v>
      </c>
      <c r="M24" s="89"/>
      <c r="N24" s="98">
        <f t="shared" si="0"/>
        <v>3.2067694448257802</v>
      </c>
      <c r="O24" s="281" t="s">
        <v>4</v>
      </c>
      <c r="P24" s="98"/>
    </row>
    <row r="25" spans="1:16">
      <c r="A25" s="102" t="s">
        <v>144</v>
      </c>
      <c r="B25" s="97">
        <v>224.88159899999999</v>
      </c>
      <c r="C25" s="97">
        <v>228.44458399999999</v>
      </c>
      <c r="D25" s="84"/>
      <c r="E25" s="96">
        <f t="shared" si="4"/>
        <v>0.54671006354783369</v>
      </c>
      <c r="F25" s="96">
        <f t="shared" si="3"/>
        <v>0.56115071233468738</v>
      </c>
      <c r="G25" s="5"/>
      <c r="H25" s="90">
        <v>0</v>
      </c>
      <c r="I25" s="88" t="s">
        <v>4</v>
      </c>
      <c r="J25" s="97"/>
      <c r="K25" s="91">
        <f t="shared" si="1"/>
        <v>0</v>
      </c>
      <c r="L25" s="88" t="s">
        <v>4</v>
      </c>
      <c r="M25" s="89"/>
      <c r="N25" s="89">
        <f t="shared" si="0"/>
        <v>0</v>
      </c>
      <c r="O25" s="281" t="s">
        <v>4</v>
      </c>
      <c r="P25" s="98"/>
    </row>
    <row r="26" spans="1:16" ht="26.5">
      <c r="A26" s="100" t="s">
        <v>145</v>
      </c>
      <c r="B26" s="103">
        <v>2469.3636820000002</v>
      </c>
      <c r="C26" s="103">
        <v>1682.182503</v>
      </c>
      <c r="D26" s="87"/>
      <c r="E26" s="85">
        <f>B26/$B$51*100</f>
        <v>6.0032745298512973</v>
      </c>
      <c r="F26" s="85">
        <f t="shared" si="3"/>
        <v>4.1321089487304166</v>
      </c>
      <c r="G26" s="103"/>
      <c r="H26" s="83">
        <v>580.27905399999997</v>
      </c>
      <c r="I26" s="83">
        <v>267.86005399999999</v>
      </c>
      <c r="J26" s="103"/>
      <c r="K26" s="93">
        <f t="shared" si="1"/>
        <v>13.390383821036417</v>
      </c>
      <c r="L26" s="93">
        <f>I26/$I$51*100</f>
        <v>6.4869987309935411</v>
      </c>
      <c r="M26" s="89"/>
      <c r="N26" s="94">
        <f t="shared" si="0"/>
        <v>23.49913292358853</v>
      </c>
      <c r="O26" s="94">
        <f t="shared" si="0"/>
        <v>15.923364648146027</v>
      </c>
      <c r="P26" s="94"/>
    </row>
    <row r="27" spans="1:16">
      <c r="A27" s="100"/>
      <c r="B27" s="103"/>
      <c r="C27" s="103"/>
      <c r="D27" s="87"/>
      <c r="E27" s="85"/>
      <c r="F27" s="85"/>
      <c r="G27" s="103"/>
      <c r="H27" s="83"/>
      <c r="I27" s="83"/>
      <c r="J27" s="103"/>
      <c r="K27" s="93"/>
      <c r="L27" s="93"/>
      <c r="M27" s="89"/>
      <c r="N27" s="94"/>
      <c r="O27" s="94"/>
      <c r="P27" s="94"/>
    </row>
    <row r="28" spans="1:16">
      <c r="A28" s="104" t="s">
        <v>297</v>
      </c>
      <c r="B28" s="281" t="s">
        <v>4</v>
      </c>
      <c r="C28" s="90">
        <v>18966.820803999999</v>
      </c>
      <c r="D28" s="87"/>
      <c r="E28" s="281" t="s">
        <v>4</v>
      </c>
      <c r="F28" s="96">
        <f t="shared" ref="F28:F34" si="5">C28/$C$51*100</f>
        <v>46.59005181269243</v>
      </c>
      <c r="G28" s="103"/>
      <c r="H28" s="88" t="s">
        <v>4</v>
      </c>
      <c r="I28" s="90">
        <v>1590.455236</v>
      </c>
      <c r="J28" s="103"/>
      <c r="K28" s="281" t="s">
        <v>4</v>
      </c>
      <c r="L28" s="91">
        <f>I28/$I$51*100</f>
        <v>38.517430813457658</v>
      </c>
      <c r="M28" s="89"/>
      <c r="N28" s="281" t="s">
        <v>4</v>
      </c>
      <c r="O28" s="98">
        <f t="shared" si="0"/>
        <v>8.3854603385327593</v>
      </c>
      <c r="P28" s="98"/>
    </row>
    <row r="29" spans="1:16" ht="26.5">
      <c r="A29" s="105" t="s">
        <v>298</v>
      </c>
      <c r="B29" s="281" t="s">
        <v>4</v>
      </c>
      <c r="C29" s="97">
        <v>4012.3783389999999</v>
      </c>
      <c r="D29" s="87"/>
      <c r="E29" s="281" t="s">
        <v>4</v>
      </c>
      <c r="F29" s="96">
        <f t="shared" si="5"/>
        <v>9.8559962493403646</v>
      </c>
      <c r="G29" s="103"/>
      <c r="H29" s="88" t="s">
        <v>4</v>
      </c>
      <c r="I29" s="97">
        <v>341.76861200000002</v>
      </c>
      <c r="J29" s="103"/>
      <c r="K29" s="281" t="s">
        <v>4</v>
      </c>
      <c r="L29" s="91">
        <f t="shared" ref="L29:L34" si="6">I29/$I$51*100</f>
        <v>8.2769062397688611</v>
      </c>
      <c r="M29" s="89"/>
      <c r="N29" s="281" t="s">
        <v>4</v>
      </c>
      <c r="O29" s="98">
        <f t="shared" si="0"/>
        <v>8.5178560724953609</v>
      </c>
      <c r="P29" s="98"/>
    </row>
    <row r="30" spans="1:16">
      <c r="A30" s="106" t="s">
        <v>299</v>
      </c>
      <c r="B30" s="281" t="s">
        <v>4</v>
      </c>
      <c r="C30" s="90">
        <v>700.852171</v>
      </c>
      <c r="D30" s="87"/>
      <c r="E30" s="281" t="s">
        <v>4</v>
      </c>
      <c r="F30" s="96">
        <f t="shared" si="5"/>
        <v>1.7215715431360901</v>
      </c>
      <c r="G30" s="103"/>
      <c r="H30" s="88" t="s">
        <v>4</v>
      </c>
      <c r="I30" s="90">
        <v>57.008136</v>
      </c>
      <c r="J30" s="103"/>
      <c r="K30" s="281" t="s">
        <v>4</v>
      </c>
      <c r="L30" s="91">
        <f t="shared" si="6"/>
        <v>1.3806153637537428</v>
      </c>
      <c r="M30" s="89"/>
      <c r="N30" s="281" t="s">
        <v>4</v>
      </c>
      <c r="O30" s="98">
        <f t="shared" si="0"/>
        <v>8.1341170590452521</v>
      </c>
      <c r="P30" s="98"/>
    </row>
    <row r="31" spans="1:16">
      <c r="A31" s="106" t="s">
        <v>300</v>
      </c>
      <c r="B31" s="281" t="s">
        <v>4</v>
      </c>
      <c r="C31" s="90">
        <v>8586.8264749999998</v>
      </c>
      <c r="D31" s="87"/>
      <c r="E31" s="281" t="s">
        <v>4</v>
      </c>
      <c r="F31" s="96">
        <f t="shared" si="5"/>
        <v>21.092659360839139</v>
      </c>
      <c r="G31" s="103"/>
      <c r="H31" s="88" t="s">
        <v>4</v>
      </c>
      <c r="I31" s="90">
        <v>847.03613900000005</v>
      </c>
      <c r="J31" s="103"/>
      <c r="K31" s="281" t="s">
        <v>4</v>
      </c>
      <c r="L31" s="91">
        <f t="shared" si="6"/>
        <v>20.5134071943354</v>
      </c>
      <c r="M31" s="89"/>
      <c r="N31" s="281" t="s">
        <v>4</v>
      </c>
      <c r="O31" s="98">
        <f t="shared" si="0"/>
        <v>9.8643677203224271</v>
      </c>
      <c r="P31" s="98"/>
    </row>
    <row r="32" spans="1:16">
      <c r="A32" s="106" t="s">
        <v>301</v>
      </c>
      <c r="B32" s="281" t="s">
        <v>4</v>
      </c>
      <c r="C32" s="90">
        <v>4412.9196330000004</v>
      </c>
      <c r="D32" s="87"/>
      <c r="E32" s="281" t="s">
        <v>4</v>
      </c>
      <c r="F32" s="96">
        <f t="shared" si="5"/>
        <v>10.839884895383108</v>
      </c>
      <c r="G32" s="103"/>
      <c r="H32" s="88" t="s">
        <v>4</v>
      </c>
      <c r="I32" s="90">
        <v>492.503266</v>
      </c>
      <c r="J32" s="103"/>
      <c r="K32" s="281" t="s">
        <v>4</v>
      </c>
      <c r="L32" s="91">
        <f t="shared" si="6"/>
        <v>11.927377799872222</v>
      </c>
      <c r="M32" s="89"/>
      <c r="N32" s="281" t="s">
        <v>4</v>
      </c>
      <c r="O32" s="98">
        <f t="shared" si="0"/>
        <v>11.160485731873285</v>
      </c>
      <c r="P32" s="98"/>
    </row>
    <row r="33" spans="1:16">
      <c r="A33" s="106" t="s">
        <v>302</v>
      </c>
      <c r="B33" s="281" t="s">
        <v>4</v>
      </c>
      <c r="C33" s="90">
        <v>224.51943600000001</v>
      </c>
      <c r="D33" s="87"/>
      <c r="E33" s="281" t="s">
        <v>4</v>
      </c>
      <c r="F33" s="96">
        <f t="shared" si="5"/>
        <v>0.55150898847478158</v>
      </c>
      <c r="G33" s="103"/>
      <c r="H33" s="88" t="s">
        <v>4</v>
      </c>
      <c r="I33" s="88" t="s">
        <v>4</v>
      </c>
      <c r="J33" s="103"/>
      <c r="K33" s="281" t="s">
        <v>4</v>
      </c>
      <c r="L33" s="88" t="s">
        <v>4</v>
      </c>
      <c r="M33" s="89"/>
      <c r="N33" s="281" t="s">
        <v>4</v>
      </c>
      <c r="O33" s="88" t="s">
        <v>4</v>
      </c>
      <c r="P33" s="88"/>
    </row>
    <row r="34" spans="1:16" ht="26.5">
      <c r="A34" s="100" t="s">
        <v>303</v>
      </c>
      <c r="B34" s="281" t="s">
        <v>4</v>
      </c>
      <c r="C34" s="103">
        <v>36904.316857999998</v>
      </c>
      <c r="D34" s="87"/>
      <c r="E34" s="281" t="s">
        <v>4</v>
      </c>
      <c r="F34" s="85">
        <f t="shared" si="5"/>
        <v>90.651672849865903</v>
      </c>
      <c r="G34" s="103"/>
      <c r="H34" s="83"/>
      <c r="I34" s="83">
        <v>3328.771389</v>
      </c>
      <c r="J34" s="103"/>
      <c r="K34" s="281" t="s">
        <v>4</v>
      </c>
      <c r="L34" s="93">
        <f t="shared" si="6"/>
        <v>80.61573741118788</v>
      </c>
      <c r="M34" s="89"/>
      <c r="N34" s="281" t="s">
        <v>4</v>
      </c>
      <c r="O34" s="94">
        <f t="shared" si="0"/>
        <v>9.0200054422045213</v>
      </c>
      <c r="P34" s="94"/>
    </row>
    <row r="35" spans="1:16">
      <c r="A35" s="107"/>
      <c r="B35" s="97"/>
      <c r="C35" s="97"/>
      <c r="D35" s="84"/>
      <c r="E35" s="96"/>
      <c r="F35" s="96"/>
      <c r="G35" s="5"/>
      <c r="H35" s="97"/>
      <c r="I35" s="97"/>
      <c r="J35" s="97"/>
      <c r="K35" s="93"/>
      <c r="L35" s="96"/>
      <c r="M35" s="89"/>
      <c r="N35" s="89"/>
      <c r="O35" s="89"/>
      <c r="P35" s="89"/>
    </row>
    <row r="36" spans="1:16">
      <c r="A36" s="104" t="s">
        <v>146</v>
      </c>
      <c r="B36" s="97">
        <v>1653.358573</v>
      </c>
      <c r="C36" s="97">
        <v>0.72036500000000003</v>
      </c>
      <c r="D36" s="84"/>
      <c r="E36" s="96">
        <f>B36/$B$51*100</f>
        <v>4.019483028098648</v>
      </c>
      <c r="F36" s="96">
        <f t="shared" ref="F36:F45" si="7">C36/$C$51*100</f>
        <v>1.769502808133885E-3</v>
      </c>
      <c r="G36" s="5"/>
      <c r="H36" s="88" t="s">
        <v>4</v>
      </c>
      <c r="I36" s="88" t="s">
        <v>4</v>
      </c>
      <c r="J36" s="97"/>
      <c r="K36" s="88" t="s">
        <v>4</v>
      </c>
      <c r="L36" s="88" t="s">
        <v>4</v>
      </c>
      <c r="M36" s="89"/>
      <c r="N36" s="88" t="s">
        <v>4</v>
      </c>
      <c r="O36" s="88" t="s">
        <v>4</v>
      </c>
      <c r="P36" s="88"/>
    </row>
    <row r="37" spans="1:16">
      <c r="A37" s="104" t="s">
        <v>147</v>
      </c>
      <c r="B37" s="97">
        <v>14826.26734</v>
      </c>
      <c r="C37" s="90">
        <v>37.243344</v>
      </c>
      <c r="D37" s="84"/>
      <c r="E37" s="96">
        <f t="shared" ref="E37:E45" si="8">B37/$B$51*100</f>
        <v>36.04416544382795</v>
      </c>
      <c r="F37" s="96">
        <f t="shared" si="7"/>
        <v>9.1484458284753239E-2</v>
      </c>
      <c r="G37" s="5"/>
      <c r="H37" s="90">
        <v>1951.1153870000001</v>
      </c>
      <c r="I37" s="90">
        <v>18.533301999999999</v>
      </c>
      <c r="J37" s="97"/>
      <c r="K37" s="91">
        <f t="shared" si="1"/>
        <v>45.023482634718725</v>
      </c>
      <c r="L37" s="91">
        <f>I37/$I$51*100</f>
        <v>0.448837013058767</v>
      </c>
      <c r="M37" s="89"/>
      <c r="N37" s="98">
        <f t="shared" si="0"/>
        <v>13.159855695681797</v>
      </c>
      <c r="O37" s="98">
        <f t="shared" si="0"/>
        <v>49.762722702880815</v>
      </c>
      <c r="P37" s="98"/>
    </row>
    <row r="38" spans="1:16">
      <c r="A38" s="104" t="s">
        <v>26</v>
      </c>
      <c r="B38" s="97">
        <v>10898.295036</v>
      </c>
      <c r="C38" s="90">
        <v>25.172387000000001</v>
      </c>
      <c r="D38" s="84"/>
      <c r="E38" s="96">
        <f t="shared" si="8"/>
        <v>26.494864845276204</v>
      </c>
      <c r="F38" s="96">
        <f t="shared" si="7"/>
        <v>6.1833389301163846E-2</v>
      </c>
      <c r="G38" s="5"/>
      <c r="H38" s="90">
        <v>1023.205053</v>
      </c>
      <c r="I38" s="90">
        <v>9.5962230000000002</v>
      </c>
      <c r="J38" s="97"/>
      <c r="K38" s="91">
        <f t="shared" si="1"/>
        <v>23.611240648527545</v>
      </c>
      <c r="L38" s="91">
        <f>I38/$I$51*100</f>
        <v>0.23240003686152855</v>
      </c>
      <c r="M38" s="89"/>
      <c r="N38" s="98">
        <f t="shared" si="0"/>
        <v>9.3886708849418987</v>
      </c>
      <c r="O38" s="98">
        <f t="shared" si="0"/>
        <v>38.122022357275853</v>
      </c>
      <c r="P38" s="98"/>
    </row>
    <row r="39" spans="1:16">
      <c r="A39" s="104" t="s">
        <v>148</v>
      </c>
      <c r="B39" s="97">
        <v>4.8864330000000002</v>
      </c>
      <c r="C39" s="90">
        <v>-1.1283E-2</v>
      </c>
      <c r="D39" s="84"/>
      <c r="E39" s="96">
        <f t="shared" si="8"/>
        <v>1.1879416136454242E-2</v>
      </c>
      <c r="F39" s="96">
        <f t="shared" si="7"/>
        <v>-2.7715533353473062E-5</v>
      </c>
      <c r="G39" s="5"/>
      <c r="H39" s="88" t="s">
        <v>4</v>
      </c>
      <c r="I39" s="88" t="s">
        <v>4</v>
      </c>
      <c r="J39" s="97"/>
      <c r="K39" s="88" t="s">
        <v>4</v>
      </c>
      <c r="L39" s="88" t="s">
        <v>4</v>
      </c>
      <c r="M39" s="89"/>
      <c r="N39" s="98"/>
      <c r="O39" s="98"/>
      <c r="P39" s="98"/>
    </row>
    <row r="40" spans="1:16">
      <c r="A40" s="104" t="s">
        <v>149</v>
      </c>
      <c r="B40" s="97">
        <v>459.09108500000002</v>
      </c>
      <c r="C40" s="90">
        <v>1.6611480000000001</v>
      </c>
      <c r="D40" s="84"/>
      <c r="E40" s="96">
        <f t="shared" si="8"/>
        <v>1.1160971701139228</v>
      </c>
      <c r="F40" s="96">
        <f t="shared" si="7"/>
        <v>4.0804398474745245E-3</v>
      </c>
      <c r="G40" s="5"/>
      <c r="H40" s="90">
        <v>63.762230000000002</v>
      </c>
      <c r="I40" s="90">
        <v>1.543123</v>
      </c>
      <c r="J40" s="97"/>
      <c r="K40" s="91">
        <f t="shared" si="1"/>
        <v>1.4713623162851626</v>
      </c>
      <c r="L40" s="91">
        <f>I40/$I$51*100</f>
        <v>3.7371145093426081E-2</v>
      </c>
      <c r="M40" s="89"/>
      <c r="N40" s="98">
        <f t="shared" si="0"/>
        <v>13.88879725251036</v>
      </c>
      <c r="O40" s="98">
        <f t="shared" si="0"/>
        <v>92.894973837370301</v>
      </c>
      <c r="P40" s="98"/>
    </row>
    <row r="41" spans="1:16">
      <c r="A41" s="104" t="s">
        <v>150</v>
      </c>
      <c r="B41" s="97">
        <v>4474.9949530000004</v>
      </c>
      <c r="C41" s="90">
        <v>5.1181489999999998</v>
      </c>
      <c r="D41" s="84"/>
      <c r="E41" s="96">
        <f t="shared" si="8"/>
        <v>10.87916835352485</v>
      </c>
      <c r="F41" s="96">
        <f t="shared" si="7"/>
        <v>1.2572208571970644E-2</v>
      </c>
      <c r="G41" s="5"/>
      <c r="H41" s="88" t="s">
        <v>4</v>
      </c>
      <c r="I41" s="88" t="s">
        <v>4</v>
      </c>
      <c r="J41" s="97"/>
      <c r="K41" s="88" t="s">
        <v>4</v>
      </c>
      <c r="L41" s="88" t="s">
        <v>4</v>
      </c>
      <c r="M41" s="89"/>
      <c r="N41" s="98"/>
      <c r="O41" s="98"/>
      <c r="P41" s="98"/>
    </row>
    <row r="42" spans="1:16">
      <c r="A42" s="104" t="s">
        <v>151</v>
      </c>
      <c r="B42" s="97">
        <v>4079.6676859999998</v>
      </c>
      <c r="C42" s="90">
        <v>10.598839999999999</v>
      </c>
      <c r="D42" s="84"/>
      <c r="E42" s="96">
        <f t="shared" si="8"/>
        <v>9.918087517098737</v>
      </c>
      <c r="F42" s="96">
        <f t="shared" si="7"/>
        <v>2.6034964417984967E-2</v>
      </c>
      <c r="G42" s="5"/>
      <c r="H42" s="90">
        <v>429.38482900000002</v>
      </c>
      <c r="I42" s="90">
        <v>5.2094430000000003</v>
      </c>
      <c r="J42" s="97"/>
      <c r="K42" s="91">
        <f t="shared" si="1"/>
        <v>9.9083839535591611</v>
      </c>
      <c r="L42" s="91">
        <f>I42/$I$51*100</f>
        <v>0.12616158932822133</v>
      </c>
      <c r="M42" s="89"/>
      <c r="N42" s="98">
        <f t="shared" si="0"/>
        <v>10.524995221387746</v>
      </c>
      <c r="O42" s="98">
        <f t="shared" si="0"/>
        <v>49.151067475308622</v>
      </c>
      <c r="P42" s="98"/>
    </row>
    <row r="43" spans="1:16">
      <c r="A43" s="104" t="s">
        <v>152</v>
      </c>
      <c r="B43" s="97">
        <v>608.69442000000004</v>
      </c>
      <c r="C43" s="90">
        <v>0.65064</v>
      </c>
      <c r="D43" s="84"/>
      <c r="E43" s="96">
        <f t="shared" si="8"/>
        <v>1.4797981094016139</v>
      </c>
      <c r="F43" s="96">
        <f t="shared" si="7"/>
        <v>1.5982304902156972E-3</v>
      </c>
      <c r="G43" s="5"/>
      <c r="H43" s="90">
        <v>42.927518999999997</v>
      </c>
      <c r="I43" s="90">
        <v>0.43778499999999998</v>
      </c>
      <c r="J43" s="97"/>
      <c r="K43" s="91">
        <f t="shared" si="1"/>
        <v>0.99058539496211662</v>
      </c>
      <c r="L43" s="91">
        <f>I43/$I$51*100</f>
        <v>1.0602218199537909E-2</v>
      </c>
      <c r="M43" s="89"/>
      <c r="N43" s="98">
        <f t="shared" si="0"/>
        <v>7.0523923974857521</v>
      </c>
      <c r="O43" s="98">
        <f t="shared" si="0"/>
        <v>67.285288331488985</v>
      </c>
      <c r="P43" s="98"/>
    </row>
    <row r="44" spans="1:16">
      <c r="A44" s="108" t="s">
        <v>27</v>
      </c>
      <c r="B44" s="97">
        <v>682.93819199999996</v>
      </c>
      <c r="C44" s="90">
        <f>(441282182+595436)/1000000</f>
        <v>441.87761799999998</v>
      </c>
      <c r="D44" s="84"/>
      <c r="E44" s="96">
        <f t="shared" si="8"/>
        <v>1.6602922782826828</v>
      </c>
      <c r="F44" s="96">
        <f t="shared" si="7"/>
        <v>1.0854270902979906</v>
      </c>
      <c r="G44" s="5"/>
      <c r="H44" s="88" t="s">
        <v>4</v>
      </c>
      <c r="I44" s="88" t="s">
        <v>4</v>
      </c>
      <c r="J44" s="97"/>
      <c r="K44" s="91"/>
      <c r="L44" s="96"/>
      <c r="M44" s="89"/>
      <c r="N44" s="98"/>
      <c r="O44" s="98"/>
      <c r="P44" s="98"/>
    </row>
    <row r="45" spans="1:16">
      <c r="A45" s="101" t="s">
        <v>153</v>
      </c>
      <c r="B45" s="90">
        <v>473.45765699999998</v>
      </c>
      <c r="C45" s="90"/>
      <c r="D45" s="84"/>
      <c r="E45" s="96">
        <f t="shared" si="8"/>
        <v>1.1510237693822094</v>
      </c>
      <c r="F45" s="96">
        <f t="shared" si="7"/>
        <v>0</v>
      </c>
      <c r="G45" s="5"/>
      <c r="H45" s="90">
        <v>41.526597000000002</v>
      </c>
      <c r="I45" s="88" t="s">
        <v>4</v>
      </c>
      <c r="J45" s="97"/>
      <c r="K45" s="91">
        <f t="shared" si="1"/>
        <v>0.9582580463286885</v>
      </c>
      <c r="L45" s="88" t="s">
        <v>4</v>
      </c>
      <c r="M45" s="89"/>
      <c r="N45" s="98">
        <f t="shared" si="0"/>
        <v>8.7709209864991173</v>
      </c>
      <c r="O45" s="88" t="s">
        <v>4</v>
      </c>
      <c r="P45" s="88"/>
    </row>
    <row r="46" spans="1:16">
      <c r="A46" s="100" t="s">
        <v>154</v>
      </c>
      <c r="B46" s="83">
        <v>38161.651374000001</v>
      </c>
      <c r="C46" s="83">
        <v>523.03120699999999</v>
      </c>
      <c r="D46" s="84"/>
      <c r="E46" s="85">
        <f>B46/$B$51*100</f>
        <v>92.774859928712175</v>
      </c>
      <c r="F46" s="85">
        <f>C46/$C$51*100</f>
        <v>1.2847725660299363</v>
      </c>
      <c r="G46" s="103"/>
      <c r="H46" s="83">
        <v>3551.9216150000002</v>
      </c>
      <c r="I46" s="83">
        <v>35.319875000000003</v>
      </c>
      <c r="J46" s="103"/>
      <c r="K46" s="93">
        <f t="shared" si="1"/>
        <v>81.963312994381397</v>
      </c>
      <c r="L46" s="93">
        <f>I46/$I$51*100</f>
        <v>0.85537197832361556</v>
      </c>
      <c r="M46" s="89"/>
      <c r="N46" s="94">
        <f t="shared" si="0"/>
        <v>9.3075679042023012</v>
      </c>
      <c r="O46" s="94">
        <f t="shared" si="0"/>
        <v>6.7529192383352381</v>
      </c>
      <c r="P46" s="94"/>
    </row>
    <row r="47" spans="1:16">
      <c r="A47" s="101"/>
      <c r="B47" s="103"/>
      <c r="C47" s="103"/>
      <c r="D47" s="84"/>
      <c r="E47" s="96"/>
      <c r="F47" s="96"/>
      <c r="G47" s="5"/>
      <c r="H47" s="103"/>
      <c r="I47" s="103"/>
      <c r="J47" s="7"/>
      <c r="K47" s="93"/>
      <c r="L47" s="96"/>
      <c r="M47" s="89"/>
      <c r="N47" s="98"/>
      <c r="O47" s="98"/>
      <c r="P47" s="98"/>
    </row>
    <row r="48" spans="1:16">
      <c r="A48" s="107" t="s">
        <v>155</v>
      </c>
      <c r="B48" s="83">
        <v>156.951842</v>
      </c>
      <c r="C48" s="83">
        <v>76.648166000000003</v>
      </c>
      <c r="D48" s="87"/>
      <c r="E48" s="85">
        <f>B48/$B$51*100</f>
        <v>0.38156590799485363</v>
      </c>
      <c r="F48" s="85">
        <f>C48/$C$51*100</f>
        <v>0.18827836579416291</v>
      </c>
      <c r="G48" s="38"/>
      <c r="H48" s="83">
        <v>68.758498000000003</v>
      </c>
      <c r="I48" s="83">
        <v>3.6840999999999999E-2</v>
      </c>
      <c r="J48" s="87"/>
      <c r="K48" s="93">
        <f t="shared" si="1"/>
        <v>1.5866550288716177</v>
      </c>
      <c r="L48" s="93">
        <f>I48/$I$51*100</f>
        <v>8.9221037881420369E-4</v>
      </c>
      <c r="M48" s="89"/>
      <c r="N48" s="94">
        <f t="shared" si="0"/>
        <v>43.808659474031536</v>
      </c>
      <c r="O48" s="94">
        <f t="shared" si="0"/>
        <v>4.8065076990883249E-2</v>
      </c>
      <c r="P48" s="94"/>
    </row>
    <row r="49" spans="1:16">
      <c r="A49" s="107" t="s">
        <v>156</v>
      </c>
      <c r="B49" s="83">
        <v>2.1722679999999999</v>
      </c>
      <c r="C49" s="83">
        <v>0.700797</v>
      </c>
      <c r="D49" s="87"/>
      <c r="E49" s="85">
        <f>B49/$B$51*100</f>
        <v>5.2810046780347097E-3</v>
      </c>
      <c r="F49" s="85">
        <f>C49/$C$51*100</f>
        <v>1.7214360212278524E-3</v>
      </c>
      <c r="G49" s="38"/>
      <c r="H49" s="83">
        <v>1.963446</v>
      </c>
      <c r="I49" s="83">
        <v>0.75251599999999996</v>
      </c>
      <c r="J49" s="87"/>
      <c r="K49" s="93">
        <f t="shared" si="1"/>
        <v>4.5308020978263114E-2</v>
      </c>
      <c r="L49" s="93">
        <f>I49/$I$51*100</f>
        <v>1.8224331191437508E-2</v>
      </c>
      <c r="M49" s="89"/>
      <c r="N49" s="94">
        <f t="shared" si="0"/>
        <v>90.386913585248237</v>
      </c>
      <c r="O49" s="94">
        <f t="shared" si="0"/>
        <v>107.38002588481399</v>
      </c>
      <c r="P49" s="94"/>
    </row>
    <row r="50" spans="1:16">
      <c r="A50" s="107"/>
      <c r="B50" s="103"/>
      <c r="C50" s="103"/>
      <c r="D50" s="87"/>
      <c r="E50" s="85"/>
      <c r="F50" s="85"/>
      <c r="G50" s="38"/>
      <c r="H50" s="103"/>
      <c r="I50" s="103"/>
      <c r="J50" s="87"/>
      <c r="K50" s="85"/>
      <c r="L50" s="85"/>
      <c r="M50" s="89"/>
      <c r="N50" s="98"/>
      <c r="O50" s="98"/>
      <c r="P50" s="98"/>
    </row>
    <row r="51" spans="1:16">
      <c r="A51" s="109" t="s">
        <v>157</v>
      </c>
      <c r="B51" s="110">
        <v>41133.612493000001</v>
      </c>
      <c r="C51" s="110">
        <f>C6+C8+C16+C26+C34+C46+C49+C48</f>
        <v>40710.022989999998</v>
      </c>
      <c r="D51" s="111"/>
      <c r="E51" s="112">
        <f>B51/$B$51*100</f>
        <v>100</v>
      </c>
      <c r="F51" s="112">
        <f>C51/$C$51*100</f>
        <v>100</v>
      </c>
      <c r="G51" s="113"/>
      <c r="H51" s="110">
        <v>4333.5505670000002</v>
      </c>
      <c r="I51" s="110">
        <f>I8+I16+I26+I34+I46+I48+I49</f>
        <v>4129.1830799999998</v>
      </c>
      <c r="J51" s="111"/>
      <c r="K51" s="114">
        <f>H51/$H$51*100</f>
        <v>100</v>
      </c>
      <c r="L51" s="114">
        <f>I51/$I$51*100</f>
        <v>100</v>
      </c>
      <c r="M51" s="115"/>
      <c r="N51" s="116">
        <f t="shared" si="0"/>
        <v>10.535302649961686</v>
      </c>
      <c r="O51" s="116">
        <f t="shared" si="0"/>
        <v>10.142915126857805</v>
      </c>
      <c r="P51" s="94"/>
    </row>
    <row r="52" spans="1:16">
      <c r="A52" s="101" t="s">
        <v>304</v>
      </c>
      <c r="B52" s="82"/>
      <c r="C52" s="82"/>
      <c r="D52" s="82"/>
      <c r="E52" s="82"/>
      <c r="F52" s="82"/>
    </row>
    <row r="53" spans="1:16">
      <c r="A53" s="117" t="s">
        <v>466</v>
      </c>
    </row>
    <row r="55" spans="1:16">
      <c r="B55" s="118"/>
      <c r="C55" s="118"/>
      <c r="D55" s="118"/>
      <c r="E55" s="118"/>
      <c r="F55" s="118"/>
    </row>
    <row r="56" spans="1:16">
      <c r="B56" s="118"/>
      <c r="C56" s="118"/>
      <c r="D56" s="118"/>
      <c r="E56" s="118"/>
      <c r="F56" s="118"/>
    </row>
    <row r="57" spans="1:16">
      <c r="B57" s="118"/>
      <c r="C57" s="118"/>
      <c r="D57" s="118"/>
      <c r="E57" s="118"/>
      <c r="F57" s="118"/>
    </row>
    <row r="58" spans="1:16">
      <c r="B58" s="118"/>
      <c r="C58" s="118"/>
      <c r="D58" s="118"/>
      <c r="E58" s="118"/>
      <c r="F58" s="118"/>
    </row>
    <row r="59" spans="1:16">
      <c r="B59" s="118"/>
      <c r="C59" s="118"/>
      <c r="D59" s="118"/>
      <c r="E59" s="118"/>
      <c r="F59" s="118"/>
    </row>
    <row r="60" spans="1:16">
      <c r="B60" s="118"/>
      <c r="C60" s="118"/>
      <c r="D60" s="118"/>
      <c r="E60" s="118"/>
      <c r="F60" s="118"/>
    </row>
    <row r="61" spans="1:16">
      <c r="B61" s="118"/>
      <c r="C61" s="118"/>
      <c r="D61" s="118"/>
      <c r="E61" s="118"/>
      <c r="F61" s="118"/>
    </row>
    <row r="62" spans="1:16">
      <c r="B62" s="118"/>
      <c r="C62" s="118"/>
      <c r="D62" s="118"/>
      <c r="E62" s="118"/>
      <c r="F62" s="118"/>
    </row>
    <row r="63" spans="1:16">
      <c r="B63" s="118"/>
      <c r="C63" s="118"/>
      <c r="D63" s="118"/>
      <c r="E63" s="118"/>
      <c r="F63" s="118"/>
    </row>
    <row r="64" spans="1:16">
      <c r="B64" s="118"/>
      <c r="C64" s="118"/>
      <c r="D64" s="118"/>
      <c r="E64" s="118"/>
      <c r="F64" s="118"/>
    </row>
    <row r="65" spans="2:6">
      <c r="B65" s="118"/>
      <c r="C65" s="118"/>
      <c r="D65" s="118"/>
      <c r="E65" s="118"/>
      <c r="F65" s="118"/>
    </row>
    <row r="66" spans="2:6">
      <c r="B66" s="118"/>
      <c r="C66" s="118"/>
      <c r="D66" s="118"/>
      <c r="E66" s="118"/>
      <c r="F66" s="118"/>
    </row>
    <row r="67" spans="2:6">
      <c r="B67" s="118"/>
      <c r="C67" s="118"/>
      <c r="D67" s="118"/>
      <c r="E67" s="118"/>
      <c r="F67" s="118"/>
    </row>
    <row r="68" spans="2:6">
      <c r="B68" s="118"/>
      <c r="C68" s="118"/>
      <c r="D68" s="118"/>
      <c r="E68" s="118"/>
      <c r="F68" s="118"/>
    </row>
    <row r="69" spans="2:6">
      <c r="B69" s="118"/>
      <c r="C69" s="118"/>
      <c r="D69" s="118"/>
      <c r="E69" s="118"/>
      <c r="F69" s="118"/>
    </row>
    <row r="70" spans="2:6">
      <c r="B70" s="118"/>
      <c r="C70" s="118"/>
      <c r="D70" s="118"/>
      <c r="E70" s="118"/>
      <c r="F70" s="118"/>
    </row>
    <row r="71" spans="2:6">
      <c r="B71" s="118"/>
      <c r="C71" s="118"/>
      <c r="D71" s="118"/>
      <c r="E71" s="118"/>
      <c r="F71" s="118"/>
    </row>
    <row r="72" spans="2:6">
      <c r="B72" s="118"/>
      <c r="C72" s="118"/>
      <c r="D72" s="118"/>
      <c r="E72" s="118"/>
      <c r="F72" s="118"/>
    </row>
    <row r="73" spans="2:6">
      <c r="B73" s="118"/>
      <c r="C73" s="118"/>
      <c r="D73" s="118"/>
      <c r="E73" s="118"/>
      <c r="F73" s="118"/>
    </row>
    <row r="74" spans="2:6">
      <c r="B74" s="118"/>
      <c r="C74" s="118"/>
      <c r="D74" s="118"/>
      <c r="E74" s="118"/>
      <c r="F74" s="118"/>
    </row>
    <row r="75" spans="2:6">
      <c r="B75" s="118"/>
      <c r="C75" s="118"/>
      <c r="D75" s="118"/>
      <c r="E75" s="118"/>
      <c r="F75" s="118"/>
    </row>
    <row r="76" spans="2:6">
      <c r="B76" s="118"/>
      <c r="C76" s="118"/>
      <c r="D76" s="118"/>
      <c r="E76" s="118"/>
      <c r="F76" s="118"/>
    </row>
    <row r="77" spans="2:6">
      <c r="B77" s="118"/>
      <c r="C77" s="118"/>
      <c r="D77" s="118"/>
      <c r="E77" s="118"/>
      <c r="F77" s="118"/>
    </row>
    <row r="78" spans="2:6">
      <c r="B78" s="118"/>
      <c r="C78" s="118"/>
      <c r="D78" s="118"/>
      <c r="E78" s="118"/>
      <c r="F78" s="118"/>
    </row>
    <row r="79" spans="2:6">
      <c r="B79" s="118"/>
      <c r="C79" s="118"/>
      <c r="D79" s="118"/>
      <c r="E79" s="118"/>
      <c r="F79" s="118"/>
    </row>
    <row r="80" spans="2:6">
      <c r="B80" s="118"/>
      <c r="C80" s="118"/>
      <c r="D80" s="118"/>
      <c r="E80" s="118"/>
      <c r="F80" s="118"/>
    </row>
    <row r="81" spans="2:6">
      <c r="B81" s="118"/>
      <c r="C81" s="118"/>
      <c r="D81" s="118"/>
      <c r="E81" s="118"/>
      <c r="F81" s="118"/>
    </row>
  </sheetData>
  <mergeCells count="8">
    <mergeCell ref="B3:F3"/>
    <mergeCell ref="H3:L3"/>
    <mergeCell ref="N3:O3"/>
    <mergeCell ref="B4:C4"/>
    <mergeCell ref="E4:F4"/>
    <mergeCell ref="H4:I4"/>
    <mergeCell ref="K4:L4"/>
    <mergeCell ref="N4:O4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133D5-50EC-4F46-A03F-224B95F064A9}">
  <dimension ref="A1:P30"/>
  <sheetViews>
    <sheetView topLeftCell="I5" zoomScale="80" zoomScaleNormal="80" workbookViewId="0">
      <selection activeCell="I6" sqref="I6"/>
    </sheetView>
  </sheetViews>
  <sheetFormatPr defaultRowHeight="13"/>
  <cols>
    <col min="1" max="1" width="17.1796875" style="5" customWidth="1"/>
    <col min="2" max="2" width="6.7265625" style="5" customWidth="1"/>
    <col min="3" max="4" width="10.81640625" style="5" bestFit="1" customWidth="1"/>
    <col min="5" max="6" width="4.54296875" style="5" bestFit="1" customWidth="1"/>
    <col min="7" max="7" width="3.7265625" style="5" customWidth="1"/>
    <col min="8" max="8" width="8.7265625" style="5"/>
    <col min="9" max="9" width="9.54296875" style="5" customWidth="1"/>
    <col min="10" max="10" width="9.1796875" style="5" customWidth="1"/>
    <col min="11" max="256" width="8.7265625" style="5"/>
    <col min="257" max="257" width="17.1796875" style="5" customWidth="1"/>
    <col min="258" max="258" width="9.26953125" style="5" customWidth="1"/>
    <col min="259" max="259" width="9.54296875" style="5" bestFit="1" customWidth="1"/>
    <col min="260" max="260" width="8.7265625" style="5"/>
    <col min="261" max="261" width="13.54296875" style="5" customWidth="1"/>
    <col min="262" max="262" width="8.7265625" style="5"/>
    <col min="263" max="263" width="3.7265625" style="5" customWidth="1"/>
    <col min="264" max="264" width="8.7265625" style="5"/>
    <col min="265" max="265" width="9.54296875" style="5" customWidth="1"/>
    <col min="266" max="266" width="9.1796875" style="5" customWidth="1"/>
    <col min="267" max="512" width="8.7265625" style="5"/>
    <col min="513" max="513" width="17.1796875" style="5" customWidth="1"/>
    <col min="514" max="514" width="9.26953125" style="5" customWidth="1"/>
    <col min="515" max="515" width="9.54296875" style="5" bestFit="1" customWidth="1"/>
    <col min="516" max="516" width="8.7265625" style="5"/>
    <col min="517" max="517" width="13.54296875" style="5" customWidth="1"/>
    <col min="518" max="518" width="8.7265625" style="5"/>
    <col min="519" max="519" width="3.7265625" style="5" customWidth="1"/>
    <col min="520" max="520" width="8.7265625" style="5"/>
    <col min="521" max="521" width="9.54296875" style="5" customWidth="1"/>
    <col min="522" max="522" width="9.1796875" style="5" customWidth="1"/>
    <col min="523" max="768" width="8.7265625" style="5"/>
    <col min="769" max="769" width="17.1796875" style="5" customWidth="1"/>
    <col min="770" max="770" width="9.26953125" style="5" customWidth="1"/>
    <col min="771" max="771" width="9.54296875" style="5" bestFit="1" customWidth="1"/>
    <col min="772" max="772" width="8.7265625" style="5"/>
    <col min="773" max="773" width="13.54296875" style="5" customWidth="1"/>
    <col min="774" max="774" width="8.7265625" style="5"/>
    <col min="775" max="775" width="3.7265625" style="5" customWidth="1"/>
    <col min="776" max="776" width="8.7265625" style="5"/>
    <col min="777" max="777" width="9.54296875" style="5" customWidth="1"/>
    <col min="778" max="778" width="9.1796875" style="5" customWidth="1"/>
    <col min="779" max="1024" width="8.7265625" style="5"/>
    <col min="1025" max="1025" width="17.1796875" style="5" customWidth="1"/>
    <col min="1026" max="1026" width="9.26953125" style="5" customWidth="1"/>
    <col min="1027" max="1027" width="9.54296875" style="5" bestFit="1" customWidth="1"/>
    <col min="1028" max="1028" width="8.7265625" style="5"/>
    <col min="1029" max="1029" width="13.54296875" style="5" customWidth="1"/>
    <col min="1030" max="1030" width="8.7265625" style="5"/>
    <col min="1031" max="1031" width="3.7265625" style="5" customWidth="1"/>
    <col min="1032" max="1032" width="8.7265625" style="5"/>
    <col min="1033" max="1033" width="9.54296875" style="5" customWidth="1"/>
    <col min="1034" max="1034" width="9.1796875" style="5" customWidth="1"/>
    <col min="1035" max="1280" width="8.7265625" style="5"/>
    <col min="1281" max="1281" width="17.1796875" style="5" customWidth="1"/>
    <col min="1282" max="1282" width="9.26953125" style="5" customWidth="1"/>
    <col min="1283" max="1283" width="9.54296875" style="5" bestFit="1" customWidth="1"/>
    <col min="1284" max="1284" width="8.7265625" style="5"/>
    <col min="1285" max="1285" width="13.54296875" style="5" customWidth="1"/>
    <col min="1286" max="1286" width="8.7265625" style="5"/>
    <col min="1287" max="1287" width="3.7265625" style="5" customWidth="1"/>
    <col min="1288" max="1288" width="8.7265625" style="5"/>
    <col min="1289" max="1289" width="9.54296875" style="5" customWidth="1"/>
    <col min="1290" max="1290" width="9.1796875" style="5" customWidth="1"/>
    <col min="1291" max="1536" width="8.7265625" style="5"/>
    <col min="1537" max="1537" width="17.1796875" style="5" customWidth="1"/>
    <col min="1538" max="1538" width="9.26953125" style="5" customWidth="1"/>
    <col min="1539" max="1539" width="9.54296875" style="5" bestFit="1" customWidth="1"/>
    <col min="1540" max="1540" width="8.7265625" style="5"/>
    <col min="1541" max="1541" width="13.54296875" style="5" customWidth="1"/>
    <col min="1542" max="1542" width="8.7265625" style="5"/>
    <col min="1543" max="1543" width="3.7265625" style="5" customWidth="1"/>
    <col min="1544" max="1544" width="8.7265625" style="5"/>
    <col min="1545" max="1545" width="9.54296875" style="5" customWidth="1"/>
    <col min="1546" max="1546" width="9.1796875" style="5" customWidth="1"/>
    <col min="1547" max="1792" width="8.7265625" style="5"/>
    <col min="1793" max="1793" width="17.1796875" style="5" customWidth="1"/>
    <col min="1794" max="1794" width="9.26953125" style="5" customWidth="1"/>
    <col min="1795" max="1795" width="9.54296875" style="5" bestFit="1" customWidth="1"/>
    <col min="1796" max="1796" width="8.7265625" style="5"/>
    <col min="1797" max="1797" width="13.54296875" style="5" customWidth="1"/>
    <col min="1798" max="1798" width="8.7265625" style="5"/>
    <col min="1799" max="1799" width="3.7265625" style="5" customWidth="1"/>
    <col min="1800" max="1800" width="8.7265625" style="5"/>
    <col min="1801" max="1801" width="9.54296875" style="5" customWidth="1"/>
    <col min="1802" max="1802" width="9.1796875" style="5" customWidth="1"/>
    <col min="1803" max="2048" width="8.7265625" style="5"/>
    <col min="2049" max="2049" width="17.1796875" style="5" customWidth="1"/>
    <col min="2050" max="2050" width="9.26953125" style="5" customWidth="1"/>
    <col min="2051" max="2051" width="9.54296875" style="5" bestFit="1" customWidth="1"/>
    <col min="2052" max="2052" width="8.7265625" style="5"/>
    <col min="2053" max="2053" width="13.54296875" style="5" customWidth="1"/>
    <col min="2054" max="2054" width="8.7265625" style="5"/>
    <col min="2055" max="2055" width="3.7265625" style="5" customWidth="1"/>
    <col min="2056" max="2056" width="8.7265625" style="5"/>
    <col min="2057" max="2057" width="9.54296875" style="5" customWidth="1"/>
    <col min="2058" max="2058" width="9.1796875" style="5" customWidth="1"/>
    <col min="2059" max="2304" width="8.7265625" style="5"/>
    <col min="2305" max="2305" width="17.1796875" style="5" customWidth="1"/>
    <col min="2306" max="2306" width="9.26953125" style="5" customWidth="1"/>
    <col min="2307" max="2307" width="9.54296875" style="5" bestFit="1" customWidth="1"/>
    <col min="2308" max="2308" width="8.7265625" style="5"/>
    <col min="2309" max="2309" width="13.54296875" style="5" customWidth="1"/>
    <col min="2310" max="2310" width="8.7265625" style="5"/>
    <col min="2311" max="2311" width="3.7265625" style="5" customWidth="1"/>
    <col min="2312" max="2312" width="8.7265625" style="5"/>
    <col min="2313" max="2313" width="9.54296875" style="5" customWidth="1"/>
    <col min="2314" max="2314" width="9.1796875" style="5" customWidth="1"/>
    <col min="2315" max="2560" width="8.7265625" style="5"/>
    <col min="2561" max="2561" width="17.1796875" style="5" customWidth="1"/>
    <col min="2562" max="2562" width="9.26953125" style="5" customWidth="1"/>
    <col min="2563" max="2563" width="9.54296875" style="5" bestFit="1" customWidth="1"/>
    <col min="2564" max="2564" width="8.7265625" style="5"/>
    <col min="2565" max="2565" width="13.54296875" style="5" customWidth="1"/>
    <col min="2566" max="2566" width="8.7265625" style="5"/>
    <col min="2567" max="2567" width="3.7265625" style="5" customWidth="1"/>
    <col min="2568" max="2568" width="8.7265625" style="5"/>
    <col min="2569" max="2569" width="9.54296875" style="5" customWidth="1"/>
    <col min="2570" max="2570" width="9.1796875" style="5" customWidth="1"/>
    <col min="2571" max="2816" width="8.7265625" style="5"/>
    <col min="2817" max="2817" width="17.1796875" style="5" customWidth="1"/>
    <col min="2818" max="2818" width="9.26953125" style="5" customWidth="1"/>
    <col min="2819" max="2819" width="9.54296875" style="5" bestFit="1" customWidth="1"/>
    <col min="2820" max="2820" width="8.7265625" style="5"/>
    <col min="2821" max="2821" width="13.54296875" style="5" customWidth="1"/>
    <col min="2822" max="2822" width="8.7265625" style="5"/>
    <col min="2823" max="2823" width="3.7265625" style="5" customWidth="1"/>
    <col min="2824" max="2824" width="8.7265625" style="5"/>
    <col min="2825" max="2825" width="9.54296875" style="5" customWidth="1"/>
    <col min="2826" max="2826" width="9.1796875" style="5" customWidth="1"/>
    <col min="2827" max="3072" width="8.7265625" style="5"/>
    <col min="3073" max="3073" width="17.1796875" style="5" customWidth="1"/>
    <col min="3074" max="3074" width="9.26953125" style="5" customWidth="1"/>
    <col min="3075" max="3075" width="9.54296875" style="5" bestFit="1" customWidth="1"/>
    <col min="3076" max="3076" width="8.7265625" style="5"/>
    <col min="3077" max="3077" width="13.54296875" style="5" customWidth="1"/>
    <col min="3078" max="3078" width="8.7265625" style="5"/>
    <col min="3079" max="3079" width="3.7265625" style="5" customWidth="1"/>
    <col min="3080" max="3080" width="8.7265625" style="5"/>
    <col min="3081" max="3081" width="9.54296875" style="5" customWidth="1"/>
    <col min="3082" max="3082" width="9.1796875" style="5" customWidth="1"/>
    <col min="3083" max="3328" width="8.7265625" style="5"/>
    <col min="3329" max="3329" width="17.1796875" style="5" customWidth="1"/>
    <col min="3330" max="3330" width="9.26953125" style="5" customWidth="1"/>
    <col min="3331" max="3331" width="9.54296875" style="5" bestFit="1" customWidth="1"/>
    <col min="3332" max="3332" width="8.7265625" style="5"/>
    <col min="3333" max="3333" width="13.54296875" style="5" customWidth="1"/>
    <col min="3334" max="3334" width="8.7265625" style="5"/>
    <col min="3335" max="3335" width="3.7265625" style="5" customWidth="1"/>
    <col min="3336" max="3336" width="8.7265625" style="5"/>
    <col min="3337" max="3337" width="9.54296875" style="5" customWidth="1"/>
    <col min="3338" max="3338" width="9.1796875" style="5" customWidth="1"/>
    <col min="3339" max="3584" width="8.7265625" style="5"/>
    <col min="3585" max="3585" width="17.1796875" style="5" customWidth="1"/>
    <col min="3586" max="3586" width="9.26953125" style="5" customWidth="1"/>
    <col min="3587" max="3587" width="9.54296875" style="5" bestFit="1" customWidth="1"/>
    <col min="3588" max="3588" width="8.7265625" style="5"/>
    <col min="3589" max="3589" width="13.54296875" style="5" customWidth="1"/>
    <col min="3590" max="3590" width="8.7265625" style="5"/>
    <col min="3591" max="3591" width="3.7265625" style="5" customWidth="1"/>
    <col min="3592" max="3592" width="8.7265625" style="5"/>
    <col min="3593" max="3593" width="9.54296875" style="5" customWidth="1"/>
    <col min="3594" max="3594" width="9.1796875" style="5" customWidth="1"/>
    <col min="3595" max="3840" width="8.7265625" style="5"/>
    <col min="3841" max="3841" width="17.1796875" style="5" customWidth="1"/>
    <col min="3842" max="3842" width="9.26953125" style="5" customWidth="1"/>
    <col min="3843" max="3843" width="9.54296875" style="5" bestFit="1" customWidth="1"/>
    <col min="3844" max="3844" width="8.7265625" style="5"/>
    <col min="3845" max="3845" width="13.54296875" style="5" customWidth="1"/>
    <col min="3846" max="3846" width="8.7265625" style="5"/>
    <col min="3847" max="3847" width="3.7265625" style="5" customWidth="1"/>
    <col min="3848" max="3848" width="8.7265625" style="5"/>
    <col min="3849" max="3849" width="9.54296875" style="5" customWidth="1"/>
    <col min="3850" max="3850" width="9.1796875" style="5" customWidth="1"/>
    <col min="3851" max="4096" width="8.7265625" style="5"/>
    <col min="4097" max="4097" width="17.1796875" style="5" customWidth="1"/>
    <col min="4098" max="4098" width="9.26953125" style="5" customWidth="1"/>
    <col min="4099" max="4099" width="9.54296875" style="5" bestFit="1" customWidth="1"/>
    <col min="4100" max="4100" width="8.7265625" style="5"/>
    <col min="4101" max="4101" width="13.54296875" style="5" customWidth="1"/>
    <col min="4102" max="4102" width="8.7265625" style="5"/>
    <col min="4103" max="4103" width="3.7265625" style="5" customWidth="1"/>
    <col min="4104" max="4104" width="8.7265625" style="5"/>
    <col min="4105" max="4105" width="9.54296875" style="5" customWidth="1"/>
    <col min="4106" max="4106" width="9.1796875" style="5" customWidth="1"/>
    <col min="4107" max="4352" width="8.7265625" style="5"/>
    <col min="4353" max="4353" width="17.1796875" style="5" customWidth="1"/>
    <col min="4354" max="4354" width="9.26953125" style="5" customWidth="1"/>
    <col min="4355" max="4355" width="9.54296875" style="5" bestFit="1" customWidth="1"/>
    <col min="4356" max="4356" width="8.7265625" style="5"/>
    <col min="4357" max="4357" width="13.54296875" style="5" customWidth="1"/>
    <col min="4358" max="4358" width="8.7265625" style="5"/>
    <col min="4359" max="4359" width="3.7265625" style="5" customWidth="1"/>
    <col min="4360" max="4360" width="8.7265625" style="5"/>
    <col min="4361" max="4361" width="9.54296875" style="5" customWidth="1"/>
    <col min="4362" max="4362" width="9.1796875" style="5" customWidth="1"/>
    <col min="4363" max="4608" width="8.7265625" style="5"/>
    <col min="4609" max="4609" width="17.1796875" style="5" customWidth="1"/>
    <col min="4610" max="4610" width="9.26953125" style="5" customWidth="1"/>
    <col min="4611" max="4611" width="9.54296875" style="5" bestFit="1" customWidth="1"/>
    <col min="4612" max="4612" width="8.7265625" style="5"/>
    <col min="4613" max="4613" width="13.54296875" style="5" customWidth="1"/>
    <col min="4614" max="4614" width="8.7265625" style="5"/>
    <col min="4615" max="4615" width="3.7265625" style="5" customWidth="1"/>
    <col min="4616" max="4616" width="8.7265625" style="5"/>
    <col min="4617" max="4617" width="9.54296875" style="5" customWidth="1"/>
    <col min="4618" max="4618" width="9.1796875" style="5" customWidth="1"/>
    <col min="4619" max="4864" width="8.7265625" style="5"/>
    <col min="4865" max="4865" width="17.1796875" style="5" customWidth="1"/>
    <col min="4866" max="4866" width="9.26953125" style="5" customWidth="1"/>
    <col min="4867" max="4867" width="9.54296875" style="5" bestFit="1" customWidth="1"/>
    <col min="4868" max="4868" width="8.7265625" style="5"/>
    <col min="4869" max="4869" width="13.54296875" style="5" customWidth="1"/>
    <col min="4870" max="4870" width="8.7265625" style="5"/>
    <col min="4871" max="4871" width="3.7265625" style="5" customWidth="1"/>
    <col min="4872" max="4872" width="8.7265625" style="5"/>
    <col min="4873" max="4873" width="9.54296875" style="5" customWidth="1"/>
    <col min="4874" max="4874" width="9.1796875" style="5" customWidth="1"/>
    <col min="4875" max="5120" width="8.7265625" style="5"/>
    <col min="5121" max="5121" width="17.1796875" style="5" customWidth="1"/>
    <col min="5122" max="5122" width="9.26953125" style="5" customWidth="1"/>
    <col min="5123" max="5123" width="9.54296875" style="5" bestFit="1" customWidth="1"/>
    <col min="5124" max="5124" width="8.7265625" style="5"/>
    <col min="5125" max="5125" width="13.54296875" style="5" customWidth="1"/>
    <col min="5126" max="5126" width="8.7265625" style="5"/>
    <col min="5127" max="5127" width="3.7265625" style="5" customWidth="1"/>
    <col min="5128" max="5128" width="8.7265625" style="5"/>
    <col min="5129" max="5129" width="9.54296875" style="5" customWidth="1"/>
    <col min="5130" max="5130" width="9.1796875" style="5" customWidth="1"/>
    <col min="5131" max="5376" width="8.7265625" style="5"/>
    <col min="5377" max="5377" width="17.1796875" style="5" customWidth="1"/>
    <col min="5378" max="5378" width="9.26953125" style="5" customWidth="1"/>
    <col min="5379" max="5379" width="9.54296875" style="5" bestFit="1" customWidth="1"/>
    <col min="5380" max="5380" width="8.7265625" style="5"/>
    <col min="5381" max="5381" width="13.54296875" style="5" customWidth="1"/>
    <col min="5382" max="5382" width="8.7265625" style="5"/>
    <col min="5383" max="5383" width="3.7265625" style="5" customWidth="1"/>
    <col min="5384" max="5384" width="8.7265625" style="5"/>
    <col min="5385" max="5385" width="9.54296875" style="5" customWidth="1"/>
    <col min="5386" max="5386" width="9.1796875" style="5" customWidth="1"/>
    <col min="5387" max="5632" width="8.7265625" style="5"/>
    <col min="5633" max="5633" width="17.1796875" style="5" customWidth="1"/>
    <col min="5634" max="5634" width="9.26953125" style="5" customWidth="1"/>
    <col min="5635" max="5635" width="9.54296875" style="5" bestFit="1" customWidth="1"/>
    <col min="5636" max="5636" width="8.7265625" style="5"/>
    <col min="5637" max="5637" width="13.54296875" style="5" customWidth="1"/>
    <col min="5638" max="5638" width="8.7265625" style="5"/>
    <col min="5639" max="5639" width="3.7265625" style="5" customWidth="1"/>
    <col min="5640" max="5640" width="8.7265625" style="5"/>
    <col min="5641" max="5641" width="9.54296875" style="5" customWidth="1"/>
    <col min="5642" max="5642" width="9.1796875" style="5" customWidth="1"/>
    <col min="5643" max="5888" width="8.7265625" style="5"/>
    <col min="5889" max="5889" width="17.1796875" style="5" customWidth="1"/>
    <col min="5890" max="5890" width="9.26953125" style="5" customWidth="1"/>
    <col min="5891" max="5891" width="9.54296875" style="5" bestFit="1" customWidth="1"/>
    <col min="5892" max="5892" width="8.7265625" style="5"/>
    <col min="5893" max="5893" width="13.54296875" style="5" customWidth="1"/>
    <col min="5894" max="5894" width="8.7265625" style="5"/>
    <col min="5895" max="5895" width="3.7265625" style="5" customWidth="1"/>
    <col min="5896" max="5896" width="8.7265625" style="5"/>
    <col min="5897" max="5897" width="9.54296875" style="5" customWidth="1"/>
    <col min="5898" max="5898" width="9.1796875" style="5" customWidth="1"/>
    <col min="5899" max="6144" width="8.7265625" style="5"/>
    <col min="6145" max="6145" width="17.1796875" style="5" customWidth="1"/>
    <col min="6146" max="6146" width="9.26953125" style="5" customWidth="1"/>
    <col min="6147" max="6147" width="9.54296875" style="5" bestFit="1" customWidth="1"/>
    <col min="6148" max="6148" width="8.7265625" style="5"/>
    <col min="6149" max="6149" width="13.54296875" style="5" customWidth="1"/>
    <col min="6150" max="6150" width="8.7265625" style="5"/>
    <col min="6151" max="6151" width="3.7265625" style="5" customWidth="1"/>
    <col min="6152" max="6152" width="8.7265625" style="5"/>
    <col min="6153" max="6153" width="9.54296875" style="5" customWidth="1"/>
    <col min="6154" max="6154" width="9.1796875" style="5" customWidth="1"/>
    <col min="6155" max="6400" width="8.7265625" style="5"/>
    <col min="6401" max="6401" width="17.1796875" style="5" customWidth="1"/>
    <col min="6402" max="6402" width="9.26953125" style="5" customWidth="1"/>
    <col min="6403" max="6403" width="9.54296875" style="5" bestFit="1" customWidth="1"/>
    <col min="6404" max="6404" width="8.7265625" style="5"/>
    <col min="6405" max="6405" width="13.54296875" style="5" customWidth="1"/>
    <col min="6406" max="6406" width="8.7265625" style="5"/>
    <col min="6407" max="6407" width="3.7265625" style="5" customWidth="1"/>
    <col min="6408" max="6408" width="8.7265625" style="5"/>
    <col min="6409" max="6409" width="9.54296875" style="5" customWidth="1"/>
    <col min="6410" max="6410" width="9.1796875" style="5" customWidth="1"/>
    <col min="6411" max="6656" width="8.7265625" style="5"/>
    <col min="6657" max="6657" width="17.1796875" style="5" customWidth="1"/>
    <col min="6658" max="6658" width="9.26953125" style="5" customWidth="1"/>
    <col min="6659" max="6659" width="9.54296875" style="5" bestFit="1" customWidth="1"/>
    <col min="6660" max="6660" width="8.7265625" style="5"/>
    <col min="6661" max="6661" width="13.54296875" style="5" customWidth="1"/>
    <col min="6662" max="6662" width="8.7265625" style="5"/>
    <col min="6663" max="6663" width="3.7265625" style="5" customWidth="1"/>
    <col min="6664" max="6664" width="8.7265625" style="5"/>
    <col min="6665" max="6665" width="9.54296875" style="5" customWidth="1"/>
    <col min="6666" max="6666" width="9.1796875" style="5" customWidth="1"/>
    <col min="6667" max="6912" width="8.7265625" style="5"/>
    <col min="6913" max="6913" width="17.1796875" style="5" customWidth="1"/>
    <col min="6914" max="6914" width="9.26953125" style="5" customWidth="1"/>
    <col min="6915" max="6915" width="9.54296875" style="5" bestFit="1" customWidth="1"/>
    <col min="6916" max="6916" width="8.7265625" style="5"/>
    <col min="6917" max="6917" width="13.54296875" style="5" customWidth="1"/>
    <col min="6918" max="6918" width="8.7265625" style="5"/>
    <col min="6919" max="6919" width="3.7265625" style="5" customWidth="1"/>
    <col min="6920" max="6920" width="8.7265625" style="5"/>
    <col min="6921" max="6921" width="9.54296875" style="5" customWidth="1"/>
    <col min="6922" max="6922" width="9.1796875" style="5" customWidth="1"/>
    <col min="6923" max="7168" width="8.7265625" style="5"/>
    <col min="7169" max="7169" width="17.1796875" style="5" customWidth="1"/>
    <col min="7170" max="7170" width="9.26953125" style="5" customWidth="1"/>
    <col min="7171" max="7171" width="9.54296875" style="5" bestFit="1" customWidth="1"/>
    <col min="7172" max="7172" width="8.7265625" style="5"/>
    <col min="7173" max="7173" width="13.54296875" style="5" customWidth="1"/>
    <col min="7174" max="7174" width="8.7265625" style="5"/>
    <col min="7175" max="7175" width="3.7265625" style="5" customWidth="1"/>
    <col min="7176" max="7176" width="8.7265625" style="5"/>
    <col min="7177" max="7177" width="9.54296875" style="5" customWidth="1"/>
    <col min="7178" max="7178" width="9.1796875" style="5" customWidth="1"/>
    <col min="7179" max="7424" width="8.7265625" style="5"/>
    <col min="7425" max="7425" width="17.1796875" style="5" customWidth="1"/>
    <col min="7426" max="7426" width="9.26953125" style="5" customWidth="1"/>
    <col min="7427" max="7427" width="9.54296875" style="5" bestFit="1" customWidth="1"/>
    <col min="7428" max="7428" width="8.7265625" style="5"/>
    <col min="7429" max="7429" width="13.54296875" style="5" customWidth="1"/>
    <col min="7430" max="7430" width="8.7265625" style="5"/>
    <col min="7431" max="7431" width="3.7265625" style="5" customWidth="1"/>
    <col min="7432" max="7432" width="8.7265625" style="5"/>
    <col min="7433" max="7433" width="9.54296875" style="5" customWidth="1"/>
    <col min="7434" max="7434" width="9.1796875" style="5" customWidth="1"/>
    <col min="7435" max="7680" width="8.7265625" style="5"/>
    <col min="7681" max="7681" width="17.1796875" style="5" customWidth="1"/>
    <col min="7682" max="7682" width="9.26953125" style="5" customWidth="1"/>
    <col min="7683" max="7683" width="9.54296875" style="5" bestFit="1" customWidth="1"/>
    <col min="7684" max="7684" width="8.7265625" style="5"/>
    <col min="7685" max="7685" width="13.54296875" style="5" customWidth="1"/>
    <col min="7686" max="7686" width="8.7265625" style="5"/>
    <col min="7687" max="7687" width="3.7265625" style="5" customWidth="1"/>
    <col min="7688" max="7688" width="8.7265625" style="5"/>
    <col min="7689" max="7689" width="9.54296875" style="5" customWidth="1"/>
    <col min="7690" max="7690" width="9.1796875" style="5" customWidth="1"/>
    <col min="7691" max="7936" width="8.7265625" style="5"/>
    <col min="7937" max="7937" width="17.1796875" style="5" customWidth="1"/>
    <col min="7938" max="7938" width="9.26953125" style="5" customWidth="1"/>
    <col min="7939" max="7939" width="9.54296875" style="5" bestFit="1" customWidth="1"/>
    <col min="7940" max="7940" width="8.7265625" style="5"/>
    <col min="7941" max="7941" width="13.54296875" style="5" customWidth="1"/>
    <col min="7942" max="7942" width="8.7265625" style="5"/>
    <col min="7943" max="7943" width="3.7265625" style="5" customWidth="1"/>
    <col min="7944" max="7944" width="8.7265625" style="5"/>
    <col min="7945" max="7945" width="9.54296875" style="5" customWidth="1"/>
    <col min="7946" max="7946" width="9.1796875" style="5" customWidth="1"/>
    <col min="7947" max="8192" width="8.7265625" style="5"/>
    <col min="8193" max="8193" width="17.1796875" style="5" customWidth="1"/>
    <col min="8194" max="8194" width="9.26953125" style="5" customWidth="1"/>
    <col min="8195" max="8195" width="9.54296875" style="5" bestFit="1" customWidth="1"/>
    <col min="8196" max="8196" width="8.7265625" style="5"/>
    <col min="8197" max="8197" width="13.54296875" style="5" customWidth="1"/>
    <col min="8198" max="8198" width="8.7265625" style="5"/>
    <col min="8199" max="8199" width="3.7265625" style="5" customWidth="1"/>
    <col min="8200" max="8200" width="8.7265625" style="5"/>
    <col min="8201" max="8201" width="9.54296875" style="5" customWidth="1"/>
    <col min="8202" max="8202" width="9.1796875" style="5" customWidth="1"/>
    <col min="8203" max="8448" width="8.7265625" style="5"/>
    <col min="8449" max="8449" width="17.1796875" style="5" customWidth="1"/>
    <col min="8450" max="8450" width="9.26953125" style="5" customWidth="1"/>
    <col min="8451" max="8451" width="9.54296875" style="5" bestFit="1" customWidth="1"/>
    <col min="8452" max="8452" width="8.7265625" style="5"/>
    <col min="8453" max="8453" width="13.54296875" style="5" customWidth="1"/>
    <col min="8454" max="8454" width="8.7265625" style="5"/>
    <col min="8455" max="8455" width="3.7265625" style="5" customWidth="1"/>
    <col min="8456" max="8456" width="8.7265625" style="5"/>
    <col min="8457" max="8457" width="9.54296875" style="5" customWidth="1"/>
    <col min="8458" max="8458" width="9.1796875" style="5" customWidth="1"/>
    <col min="8459" max="8704" width="8.7265625" style="5"/>
    <col min="8705" max="8705" width="17.1796875" style="5" customWidth="1"/>
    <col min="8706" max="8706" width="9.26953125" style="5" customWidth="1"/>
    <col min="8707" max="8707" width="9.54296875" style="5" bestFit="1" customWidth="1"/>
    <col min="8708" max="8708" width="8.7265625" style="5"/>
    <col min="8709" max="8709" width="13.54296875" style="5" customWidth="1"/>
    <col min="8710" max="8710" width="8.7265625" style="5"/>
    <col min="8711" max="8711" width="3.7265625" style="5" customWidth="1"/>
    <col min="8712" max="8712" width="8.7265625" style="5"/>
    <col min="8713" max="8713" width="9.54296875" style="5" customWidth="1"/>
    <col min="8714" max="8714" width="9.1796875" style="5" customWidth="1"/>
    <col min="8715" max="8960" width="8.7265625" style="5"/>
    <col min="8961" max="8961" width="17.1796875" style="5" customWidth="1"/>
    <col min="8962" max="8962" width="9.26953125" style="5" customWidth="1"/>
    <col min="8963" max="8963" width="9.54296875" style="5" bestFit="1" customWidth="1"/>
    <col min="8964" max="8964" width="8.7265625" style="5"/>
    <col min="8965" max="8965" width="13.54296875" style="5" customWidth="1"/>
    <col min="8966" max="8966" width="8.7265625" style="5"/>
    <col min="8967" max="8967" width="3.7265625" style="5" customWidth="1"/>
    <col min="8968" max="8968" width="8.7265625" style="5"/>
    <col min="8969" max="8969" width="9.54296875" style="5" customWidth="1"/>
    <col min="8970" max="8970" width="9.1796875" style="5" customWidth="1"/>
    <col min="8971" max="9216" width="8.7265625" style="5"/>
    <col min="9217" max="9217" width="17.1796875" style="5" customWidth="1"/>
    <col min="9218" max="9218" width="9.26953125" style="5" customWidth="1"/>
    <col min="9219" max="9219" width="9.54296875" style="5" bestFit="1" customWidth="1"/>
    <col min="9220" max="9220" width="8.7265625" style="5"/>
    <col min="9221" max="9221" width="13.54296875" style="5" customWidth="1"/>
    <col min="9222" max="9222" width="8.7265625" style="5"/>
    <col min="9223" max="9223" width="3.7265625" style="5" customWidth="1"/>
    <col min="9224" max="9224" width="8.7265625" style="5"/>
    <col min="9225" max="9225" width="9.54296875" style="5" customWidth="1"/>
    <col min="9226" max="9226" width="9.1796875" style="5" customWidth="1"/>
    <col min="9227" max="9472" width="8.7265625" style="5"/>
    <col min="9473" max="9473" width="17.1796875" style="5" customWidth="1"/>
    <col min="9474" max="9474" width="9.26953125" style="5" customWidth="1"/>
    <col min="9475" max="9475" width="9.54296875" style="5" bestFit="1" customWidth="1"/>
    <col min="9476" max="9476" width="8.7265625" style="5"/>
    <col min="9477" max="9477" width="13.54296875" style="5" customWidth="1"/>
    <col min="9478" max="9478" width="8.7265625" style="5"/>
    <col min="9479" max="9479" width="3.7265625" style="5" customWidth="1"/>
    <col min="9480" max="9480" width="8.7265625" style="5"/>
    <col min="9481" max="9481" width="9.54296875" style="5" customWidth="1"/>
    <col min="9482" max="9482" width="9.1796875" style="5" customWidth="1"/>
    <col min="9483" max="9728" width="8.7265625" style="5"/>
    <col min="9729" max="9729" width="17.1796875" style="5" customWidth="1"/>
    <col min="9730" max="9730" width="9.26953125" style="5" customWidth="1"/>
    <col min="9731" max="9731" width="9.54296875" style="5" bestFit="1" customWidth="1"/>
    <col min="9732" max="9732" width="8.7265625" style="5"/>
    <col min="9733" max="9733" width="13.54296875" style="5" customWidth="1"/>
    <col min="9734" max="9734" width="8.7265625" style="5"/>
    <col min="9735" max="9735" width="3.7265625" style="5" customWidth="1"/>
    <col min="9736" max="9736" width="8.7265625" style="5"/>
    <col min="9737" max="9737" width="9.54296875" style="5" customWidth="1"/>
    <col min="9738" max="9738" width="9.1796875" style="5" customWidth="1"/>
    <col min="9739" max="9984" width="8.7265625" style="5"/>
    <col min="9985" max="9985" width="17.1796875" style="5" customWidth="1"/>
    <col min="9986" max="9986" width="9.26953125" style="5" customWidth="1"/>
    <col min="9987" max="9987" width="9.54296875" style="5" bestFit="1" customWidth="1"/>
    <col min="9988" max="9988" width="8.7265625" style="5"/>
    <col min="9989" max="9989" width="13.54296875" style="5" customWidth="1"/>
    <col min="9990" max="9990" width="8.7265625" style="5"/>
    <col min="9991" max="9991" width="3.7265625" style="5" customWidth="1"/>
    <col min="9992" max="9992" width="8.7265625" style="5"/>
    <col min="9993" max="9993" width="9.54296875" style="5" customWidth="1"/>
    <col min="9994" max="9994" width="9.1796875" style="5" customWidth="1"/>
    <col min="9995" max="10240" width="8.7265625" style="5"/>
    <col min="10241" max="10241" width="17.1796875" style="5" customWidth="1"/>
    <col min="10242" max="10242" width="9.26953125" style="5" customWidth="1"/>
    <col min="10243" max="10243" width="9.54296875" style="5" bestFit="1" customWidth="1"/>
    <col min="10244" max="10244" width="8.7265625" style="5"/>
    <col min="10245" max="10245" width="13.54296875" style="5" customWidth="1"/>
    <col min="10246" max="10246" width="8.7265625" style="5"/>
    <col min="10247" max="10247" width="3.7265625" style="5" customWidth="1"/>
    <col min="10248" max="10248" width="8.7265625" style="5"/>
    <col min="10249" max="10249" width="9.54296875" style="5" customWidth="1"/>
    <col min="10250" max="10250" width="9.1796875" style="5" customWidth="1"/>
    <col min="10251" max="10496" width="8.7265625" style="5"/>
    <col min="10497" max="10497" width="17.1796875" style="5" customWidth="1"/>
    <col min="10498" max="10498" width="9.26953125" style="5" customWidth="1"/>
    <col min="10499" max="10499" width="9.54296875" style="5" bestFit="1" customWidth="1"/>
    <col min="10500" max="10500" width="8.7265625" style="5"/>
    <col min="10501" max="10501" width="13.54296875" style="5" customWidth="1"/>
    <col min="10502" max="10502" width="8.7265625" style="5"/>
    <col min="10503" max="10503" width="3.7265625" style="5" customWidth="1"/>
    <col min="10504" max="10504" width="8.7265625" style="5"/>
    <col min="10505" max="10505" width="9.54296875" style="5" customWidth="1"/>
    <col min="10506" max="10506" width="9.1796875" style="5" customWidth="1"/>
    <col min="10507" max="10752" width="8.7265625" style="5"/>
    <col min="10753" max="10753" width="17.1796875" style="5" customWidth="1"/>
    <col min="10754" max="10754" width="9.26953125" style="5" customWidth="1"/>
    <col min="10755" max="10755" width="9.54296875" style="5" bestFit="1" customWidth="1"/>
    <col min="10756" max="10756" width="8.7265625" style="5"/>
    <col min="10757" max="10757" width="13.54296875" style="5" customWidth="1"/>
    <col min="10758" max="10758" width="8.7265625" style="5"/>
    <col min="10759" max="10759" width="3.7265625" style="5" customWidth="1"/>
    <col min="10760" max="10760" width="8.7265625" style="5"/>
    <col min="10761" max="10761" width="9.54296875" style="5" customWidth="1"/>
    <col min="10762" max="10762" width="9.1796875" style="5" customWidth="1"/>
    <col min="10763" max="11008" width="8.7265625" style="5"/>
    <col min="11009" max="11009" width="17.1796875" style="5" customWidth="1"/>
    <col min="11010" max="11010" width="9.26953125" style="5" customWidth="1"/>
    <col min="11011" max="11011" width="9.54296875" style="5" bestFit="1" customWidth="1"/>
    <col min="11012" max="11012" width="8.7265625" style="5"/>
    <col min="11013" max="11013" width="13.54296875" style="5" customWidth="1"/>
    <col min="11014" max="11014" width="8.7265625" style="5"/>
    <col min="11015" max="11015" width="3.7265625" style="5" customWidth="1"/>
    <col min="11016" max="11016" width="8.7265625" style="5"/>
    <col min="11017" max="11017" width="9.54296875" style="5" customWidth="1"/>
    <col min="11018" max="11018" width="9.1796875" style="5" customWidth="1"/>
    <col min="11019" max="11264" width="8.7265625" style="5"/>
    <col min="11265" max="11265" width="17.1796875" style="5" customWidth="1"/>
    <col min="11266" max="11266" width="9.26953125" style="5" customWidth="1"/>
    <col min="11267" max="11267" width="9.54296875" style="5" bestFit="1" customWidth="1"/>
    <col min="11268" max="11268" width="8.7265625" style="5"/>
    <col min="11269" max="11269" width="13.54296875" style="5" customWidth="1"/>
    <col min="11270" max="11270" width="8.7265625" style="5"/>
    <col min="11271" max="11271" width="3.7265625" style="5" customWidth="1"/>
    <col min="11272" max="11272" width="8.7265625" style="5"/>
    <col min="11273" max="11273" width="9.54296875" style="5" customWidth="1"/>
    <col min="11274" max="11274" width="9.1796875" style="5" customWidth="1"/>
    <col min="11275" max="11520" width="8.7265625" style="5"/>
    <col min="11521" max="11521" width="17.1796875" style="5" customWidth="1"/>
    <col min="11522" max="11522" width="9.26953125" style="5" customWidth="1"/>
    <col min="11523" max="11523" width="9.54296875" style="5" bestFit="1" customWidth="1"/>
    <col min="11524" max="11524" width="8.7265625" style="5"/>
    <col min="11525" max="11525" width="13.54296875" style="5" customWidth="1"/>
    <col min="11526" max="11526" width="8.7265625" style="5"/>
    <col min="11527" max="11527" width="3.7265625" style="5" customWidth="1"/>
    <col min="11528" max="11528" width="8.7265625" style="5"/>
    <col min="11529" max="11529" width="9.54296875" style="5" customWidth="1"/>
    <col min="11530" max="11530" width="9.1796875" style="5" customWidth="1"/>
    <col min="11531" max="11776" width="8.7265625" style="5"/>
    <col min="11777" max="11777" width="17.1796875" style="5" customWidth="1"/>
    <col min="11778" max="11778" width="9.26953125" style="5" customWidth="1"/>
    <col min="11779" max="11779" width="9.54296875" style="5" bestFit="1" customWidth="1"/>
    <col min="11780" max="11780" width="8.7265625" style="5"/>
    <col min="11781" max="11781" width="13.54296875" style="5" customWidth="1"/>
    <col min="11782" max="11782" width="8.7265625" style="5"/>
    <col min="11783" max="11783" width="3.7265625" style="5" customWidth="1"/>
    <col min="11784" max="11784" width="8.7265625" style="5"/>
    <col min="11785" max="11785" width="9.54296875" style="5" customWidth="1"/>
    <col min="11786" max="11786" width="9.1796875" style="5" customWidth="1"/>
    <col min="11787" max="12032" width="8.7265625" style="5"/>
    <col min="12033" max="12033" width="17.1796875" style="5" customWidth="1"/>
    <col min="12034" max="12034" width="9.26953125" style="5" customWidth="1"/>
    <col min="12035" max="12035" width="9.54296875" style="5" bestFit="1" customWidth="1"/>
    <col min="12036" max="12036" width="8.7265625" style="5"/>
    <col min="12037" max="12037" width="13.54296875" style="5" customWidth="1"/>
    <col min="12038" max="12038" width="8.7265625" style="5"/>
    <col min="12039" max="12039" width="3.7265625" style="5" customWidth="1"/>
    <col min="12040" max="12040" width="8.7265625" style="5"/>
    <col min="12041" max="12041" width="9.54296875" style="5" customWidth="1"/>
    <col min="12042" max="12042" width="9.1796875" style="5" customWidth="1"/>
    <col min="12043" max="12288" width="8.7265625" style="5"/>
    <col min="12289" max="12289" width="17.1796875" style="5" customWidth="1"/>
    <col min="12290" max="12290" width="9.26953125" style="5" customWidth="1"/>
    <col min="12291" max="12291" width="9.54296875" style="5" bestFit="1" customWidth="1"/>
    <col min="12292" max="12292" width="8.7265625" style="5"/>
    <col min="12293" max="12293" width="13.54296875" style="5" customWidth="1"/>
    <col min="12294" max="12294" width="8.7265625" style="5"/>
    <col min="12295" max="12295" width="3.7265625" style="5" customWidth="1"/>
    <col min="12296" max="12296" width="8.7265625" style="5"/>
    <col min="12297" max="12297" width="9.54296875" style="5" customWidth="1"/>
    <col min="12298" max="12298" width="9.1796875" style="5" customWidth="1"/>
    <col min="12299" max="12544" width="8.7265625" style="5"/>
    <col min="12545" max="12545" width="17.1796875" style="5" customWidth="1"/>
    <col min="12546" max="12546" width="9.26953125" style="5" customWidth="1"/>
    <col min="12547" max="12547" width="9.54296875" style="5" bestFit="1" customWidth="1"/>
    <col min="12548" max="12548" width="8.7265625" style="5"/>
    <col min="12549" max="12549" width="13.54296875" style="5" customWidth="1"/>
    <col min="12550" max="12550" width="8.7265625" style="5"/>
    <col min="12551" max="12551" width="3.7265625" style="5" customWidth="1"/>
    <col min="12552" max="12552" width="8.7265625" style="5"/>
    <col min="12553" max="12553" width="9.54296875" style="5" customWidth="1"/>
    <col min="12554" max="12554" width="9.1796875" style="5" customWidth="1"/>
    <col min="12555" max="12800" width="8.7265625" style="5"/>
    <col min="12801" max="12801" width="17.1796875" style="5" customWidth="1"/>
    <col min="12802" max="12802" width="9.26953125" style="5" customWidth="1"/>
    <col min="12803" max="12803" width="9.54296875" style="5" bestFit="1" customWidth="1"/>
    <col min="12804" max="12804" width="8.7265625" style="5"/>
    <col min="12805" max="12805" width="13.54296875" style="5" customWidth="1"/>
    <col min="12806" max="12806" width="8.7265625" style="5"/>
    <col min="12807" max="12807" width="3.7265625" style="5" customWidth="1"/>
    <col min="12808" max="12808" width="8.7265625" style="5"/>
    <col min="12809" max="12809" width="9.54296875" style="5" customWidth="1"/>
    <col min="12810" max="12810" width="9.1796875" style="5" customWidth="1"/>
    <col min="12811" max="13056" width="8.7265625" style="5"/>
    <col min="13057" max="13057" width="17.1796875" style="5" customWidth="1"/>
    <col min="13058" max="13058" width="9.26953125" style="5" customWidth="1"/>
    <col min="13059" max="13059" width="9.54296875" style="5" bestFit="1" customWidth="1"/>
    <col min="13060" max="13060" width="8.7265625" style="5"/>
    <col min="13061" max="13061" width="13.54296875" style="5" customWidth="1"/>
    <col min="13062" max="13062" width="8.7265625" style="5"/>
    <col min="13063" max="13063" width="3.7265625" style="5" customWidth="1"/>
    <col min="13064" max="13064" width="8.7265625" style="5"/>
    <col min="13065" max="13065" width="9.54296875" style="5" customWidth="1"/>
    <col min="13066" max="13066" width="9.1796875" style="5" customWidth="1"/>
    <col min="13067" max="13312" width="8.7265625" style="5"/>
    <col min="13313" max="13313" width="17.1796875" style="5" customWidth="1"/>
    <col min="13314" max="13314" width="9.26953125" style="5" customWidth="1"/>
    <col min="13315" max="13315" width="9.54296875" style="5" bestFit="1" customWidth="1"/>
    <col min="13316" max="13316" width="8.7265625" style="5"/>
    <col min="13317" max="13317" width="13.54296875" style="5" customWidth="1"/>
    <col min="13318" max="13318" width="8.7265625" style="5"/>
    <col min="13319" max="13319" width="3.7265625" style="5" customWidth="1"/>
    <col min="13320" max="13320" width="8.7265625" style="5"/>
    <col min="13321" max="13321" width="9.54296875" style="5" customWidth="1"/>
    <col min="13322" max="13322" width="9.1796875" style="5" customWidth="1"/>
    <col min="13323" max="13568" width="8.7265625" style="5"/>
    <col min="13569" max="13569" width="17.1796875" style="5" customWidth="1"/>
    <col min="13570" max="13570" width="9.26953125" style="5" customWidth="1"/>
    <col min="13571" max="13571" width="9.54296875" style="5" bestFit="1" customWidth="1"/>
    <col min="13572" max="13572" width="8.7265625" style="5"/>
    <col min="13573" max="13573" width="13.54296875" style="5" customWidth="1"/>
    <col min="13574" max="13574" width="8.7265625" style="5"/>
    <col min="13575" max="13575" width="3.7265625" style="5" customWidth="1"/>
    <col min="13576" max="13576" width="8.7265625" style="5"/>
    <col min="13577" max="13577" width="9.54296875" style="5" customWidth="1"/>
    <col min="13578" max="13578" width="9.1796875" style="5" customWidth="1"/>
    <col min="13579" max="13824" width="8.7265625" style="5"/>
    <col min="13825" max="13825" width="17.1796875" style="5" customWidth="1"/>
    <col min="13826" max="13826" width="9.26953125" style="5" customWidth="1"/>
    <col min="13827" max="13827" width="9.54296875" style="5" bestFit="1" customWidth="1"/>
    <col min="13828" max="13828" width="8.7265625" style="5"/>
    <col min="13829" max="13829" width="13.54296875" style="5" customWidth="1"/>
    <col min="13830" max="13830" width="8.7265625" style="5"/>
    <col min="13831" max="13831" width="3.7265625" style="5" customWidth="1"/>
    <col min="13832" max="13832" width="8.7265625" style="5"/>
    <col min="13833" max="13833" width="9.54296875" style="5" customWidth="1"/>
    <col min="13834" max="13834" width="9.1796875" style="5" customWidth="1"/>
    <col min="13835" max="14080" width="8.7265625" style="5"/>
    <col min="14081" max="14081" width="17.1796875" style="5" customWidth="1"/>
    <col min="14082" max="14082" width="9.26953125" style="5" customWidth="1"/>
    <col min="14083" max="14083" width="9.54296875" style="5" bestFit="1" customWidth="1"/>
    <col min="14084" max="14084" width="8.7265625" style="5"/>
    <col min="14085" max="14085" width="13.54296875" style="5" customWidth="1"/>
    <col min="14086" max="14086" width="8.7265625" style="5"/>
    <col min="14087" max="14087" width="3.7265625" style="5" customWidth="1"/>
    <col min="14088" max="14088" width="8.7265625" style="5"/>
    <col min="14089" max="14089" width="9.54296875" style="5" customWidth="1"/>
    <col min="14090" max="14090" width="9.1796875" style="5" customWidth="1"/>
    <col min="14091" max="14336" width="8.7265625" style="5"/>
    <col min="14337" max="14337" width="17.1796875" style="5" customWidth="1"/>
    <col min="14338" max="14338" width="9.26953125" style="5" customWidth="1"/>
    <col min="14339" max="14339" width="9.54296875" style="5" bestFit="1" customWidth="1"/>
    <col min="14340" max="14340" width="8.7265625" style="5"/>
    <col min="14341" max="14341" width="13.54296875" style="5" customWidth="1"/>
    <col min="14342" max="14342" width="8.7265625" style="5"/>
    <col min="14343" max="14343" width="3.7265625" style="5" customWidth="1"/>
    <col min="14344" max="14344" width="8.7265625" style="5"/>
    <col min="14345" max="14345" width="9.54296875" style="5" customWidth="1"/>
    <col min="14346" max="14346" width="9.1796875" style="5" customWidth="1"/>
    <col min="14347" max="14592" width="8.7265625" style="5"/>
    <col min="14593" max="14593" width="17.1796875" style="5" customWidth="1"/>
    <col min="14594" max="14594" width="9.26953125" style="5" customWidth="1"/>
    <col min="14595" max="14595" width="9.54296875" style="5" bestFit="1" customWidth="1"/>
    <col min="14596" max="14596" width="8.7265625" style="5"/>
    <col min="14597" max="14597" width="13.54296875" style="5" customWidth="1"/>
    <col min="14598" max="14598" width="8.7265625" style="5"/>
    <col min="14599" max="14599" width="3.7265625" style="5" customWidth="1"/>
    <col min="14600" max="14600" width="8.7265625" style="5"/>
    <col min="14601" max="14601" width="9.54296875" style="5" customWidth="1"/>
    <col min="14602" max="14602" width="9.1796875" style="5" customWidth="1"/>
    <col min="14603" max="14848" width="8.7265625" style="5"/>
    <col min="14849" max="14849" width="17.1796875" style="5" customWidth="1"/>
    <col min="14850" max="14850" width="9.26953125" style="5" customWidth="1"/>
    <col min="14851" max="14851" width="9.54296875" style="5" bestFit="1" customWidth="1"/>
    <col min="14852" max="14852" width="8.7265625" style="5"/>
    <col min="14853" max="14853" width="13.54296875" style="5" customWidth="1"/>
    <col min="14854" max="14854" width="8.7265625" style="5"/>
    <col min="14855" max="14855" width="3.7265625" style="5" customWidth="1"/>
    <col min="14856" max="14856" width="8.7265625" style="5"/>
    <col min="14857" max="14857" width="9.54296875" style="5" customWidth="1"/>
    <col min="14858" max="14858" width="9.1796875" style="5" customWidth="1"/>
    <col min="14859" max="15104" width="8.7265625" style="5"/>
    <col min="15105" max="15105" width="17.1796875" style="5" customWidth="1"/>
    <col min="15106" max="15106" width="9.26953125" style="5" customWidth="1"/>
    <col min="15107" max="15107" width="9.54296875" style="5" bestFit="1" customWidth="1"/>
    <col min="15108" max="15108" width="8.7265625" style="5"/>
    <col min="15109" max="15109" width="13.54296875" style="5" customWidth="1"/>
    <col min="15110" max="15110" width="8.7265625" style="5"/>
    <col min="15111" max="15111" width="3.7265625" style="5" customWidth="1"/>
    <col min="15112" max="15112" width="8.7265625" style="5"/>
    <col min="15113" max="15113" width="9.54296875" style="5" customWidth="1"/>
    <col min="15114" max="15114" width="9.1796875" style="5" customWidth="1"/>
    <col min="15115" max="15360" width="8.7265625" style="5"/>
    <col min="15361" max="15361" width="17.1796875" style="5" customWidth="1"/>
    <col min="15362" max="15362" width="9.26953125" style="5" customWidth="1"/>
    <col min="15363" max="15363" width="9.54296875" style="5" bestFit="1" customWidth="1"/>
    <col min="15364" max="15364" width="8.7265625" style="5"/>
    <col min="15365" max="15365" width="13.54296875" style="5" customWidth="1"/>
    <col min="15366" max="15366" width="8.7265625" style="5"/>
    <col min="15367" max="15367" width="3.7265625" style="5" customWidth="1"/>
    <col min="15368" max="15368" width="8.7265625" style="5"/>
    <col min="15369" max="15369" width="9.54296875" style="5" customWidth="1"/>
    <col min="15370" max="15370" width="9.1796875" style="5" customWidth="1"/>
    <col min="15371" max="15616" width="8.7265625" style="5"/>
    <col min="15617" max="15617" width="17.1796875" style="5" customWidth="1"/>
    <col min="15618" max="15618" width="9.26953125" style="5" customWidth="1"/>
    <col min="15619" max="15619" width="9.54296875" style="5" bestFit="1" customWidth="1"/>
    <col min="15620" max="15620" width="8.7265625" style="5"/>
    <col min="15621" max="15621" width="13.54296875" style="5" customWidth="1"/>
    <col min="15622" max="15622" width="8.7265625" style="5"/>
    <col min="15623" max="15623" width="3.7265625" style="5" customWidth="1"/>
    <col min="15624" max="15624" width="8.7265625" style="5"/>
    <col min="15625" max="15625" width="9.54296875" style="5" customWidth="1"/>
    <col min="15626" max="15626" width="9.1796875" style="5" customWidth="1"/>
    <col min="15627" max="15872" width="8.7265625" style="5"/>
    <col min="15873" max="15873" width="17.1796875" style="5" customWidth="1"/>
    <col min="15874" max="15874" width="9.26953125" style="5" customWidth="1"/>
    <col min="15875" max="15875" width="9.54296875" style="5" bestFit="1" customWidth="1"/>
    <col min="15876" max="15876" width="8.7265625" style="5"/>
    <col min="15877" max="15877" width="13.54296875" style="5" customWidth="1"/>
    <col min="15878" max="15878" width="8.7265625" style="5"/>
    <col min="15879" max="15879" width="3.7265625" style="5" customWidth="1"/>
    <col min="15880" max="15880" width="8.7265625" style="5"/>
    <col min="15881" max="15881" width="9.54296875" style="5" customWidth="1"/>
    <col min="15882" max="15882" width="9.1796875" style="5" customWidth="1"/>
    <col min="15883" max="16128" width="8.7265625" style="5"/>
    <col min="16129" max="16129" width="17.1796875" style="5" customWidth="1"/>
    <col min="16130" max="16130" width="9.26953125" style="5" customWidth="1"/>
    <col min="16131" max="16131" width="9.54296875" style="5" bestFit="1" customWidth="1"/>
    <col min="16132" max="16132" width="8.7265625" style="5"/>
    <col min="16133" max="16133" width="13.54296875" style="5" customWidth="1"/>
    <col min="16134" max="16134" width="8.7265625" style="5"/>
    <col min="16135" max="16135" width="3.7265625" style="5" customWidth="1"/>
    <col min="16136" max="16136" width="8.7265625" style="5"/>
    <col min="16137" max="16137" width="9.54296875" style="5" customWidth="1"/>
    <col min="16138" max="16138" width="9.1796875" style="5" customWidth="1"/>
    <col min="16139" max="16384" width="8.7265625" style="5"/>
  </cols>
  <sheetData>
    <row r="1" spans="1:16">
      <c r="A1" s="63"/>
    </row>
    <row r="2" spans="1:16">
      <c r="A2" s="5" t="s">
        <v>29</v>
      </c>
    </row>
    <row r="3" spans="1:16">
      <c r="A3" s="64"/>
      <c r="B3" s="335" t="s">
        <v>25</v>
      </c>
      <c r="C3" s="335"/>
      <c r="D3" s="335"/>
      <c r="E3" s="335"/>
      <c r="F3" s="335"/>
      <c r="G3" s="64"/>
    </row>
    <row r="4" spans="1:16" ht="54" customHeight="1">
      <c r="A4" s="65"/>
      <c r="B4" s="66" t="s">
        <v>24</v>
      </c>
      <c r="C4" s="67" t="s">
        <v>30</v>
      </c>
      <c r="D4" s="67" t="s">
        <v>31</v>
      </c>
      <c r="E4" s="67" t="s">
        <v>32</v>
      </c>
      <c r="F4" s="66"/>
      <c r="G4" s="68"/>
    </row>
    <row r="5" spans="1:16">
      <c r="I5" s="5" t="s">
        <v>494</v>
      </c>
      <c r="P5" s="38"/>
    </row>
    <row r="6" spans="1:16">
      <c r="A6" s="59" t="s">
        <v>33</v>
      </c>
      <c r="B6" s="60">
        <v>0</v>
      </c>
      <c r="C6" s="60">
        <v>18.247488469999997</v>
      </c>
      <c r="D6" s="60">
        <v>11.68441069</v>
      </c>
      <c r="E6" s="60">
        <v>2.4482594900000003</v>
      </c>
      <c r="F6" s="59">
        <f>SUM(B6:E6)</f>
        <v>32.380158649999998</v>
      </c>
      <c r="G6" s="69"/>
      <c r="J6" s="70"/>
      <c r="K6" s="70"/>
      <c r="L6" s="70"/>
    </row>
    <row r="7" spans="1:16">
      <c r="A7" s="59" t="s">
        <v>34</v>
      </c>
      <c r="B7" s="60">
        <v>0</v>
      </c>
      <c r="C7" s="60">
        <v>0</v>
      </c>
      <c r="D7" s="60">
        <v>0</v>
      </c>
      <c r="E7" s="60">
        <v>1.644207E-2</v>
      </c>
      <c r="F7" s="59">
        <f t="shared" ref="F7:F27" si="0">SUM(B7:E7)</f>
        <v>1.644207E-2</v>
      </c>
      <c r="G7" s="69"/>
      <c r="J7" s="70"/>
    </row>
    <row r="8" spans="1:16" ht="14.5">
      <c r="A8" s="59" t="s">
        <v>35</v>
      </c>
      <c r="B8" s="60">
        <v>0</v>
      </c>
      <c r="C8" s="60">
        <v>11.70558924</v>
      </c>
      <c r="D8" s="60">
        <v>18.02379852</v>
      </c>
      <c r="E8" s="60">
        <v>16.50400299</v>
      </c>
      <c r="F8" s="59">
        <f t="shared" si="0"/>
        <v>46.233390749999998</v>
      </c>
      <c r="G8" s="69"/>
      <c r="J8" s="71"/>
    </row>
    <row r="9" spans="1:16">
      <c r="A9" s="59" t="s">
        <v>36</v>
      </c>
      <c r="B9" s="60">
        <v>7.4102600000000001E-3</v>
      </c>
      <c r="C9" s="60">
        <v>0.33893337000000001</v>
      </c>
      <c r="D9" s="60">
        <v>0</v>
      </c>
      <c r="E9" s="60">
        <v>9.7551189999999982E-2</v>
      </c>
      <c r="F9" s="59">
        <f t="shared" ref="F9" si="1">SUM(B9:E9)</f>
        <v>0.44389482000000002</v>
      </c>
      <c r="G9" s="69"/>
      <c r="H9" s="61"/>
      <c r="J9" s="70"/>
    </row>
    <row r="10" spans="1:16" ht="14.5">
      <c r="A10" s="59" t="s">
        <v>483</v>
      </c>
      <c r="B10" s="60">
        <v>0</v>
      </c>
      <c r="C10" s="60">
        <v>9.5368382699999987</v>
      </c>
      <c r="D10" s="60">
        <v>50.868465220000012</v>
      </c>
      <c r="E10" s="60">
        <v>1.5176740399999997</v>
      </c>
      <c r="F10" s="59">
        <f t="shared" si="0"/>
        <v>61.922977530000011</v>
      </c>
      <c r="G10" s="69"/>
      <c r="J10" s="72"/>
    </row>
    <row r="11" spans="1:16">
      <c r="A11" s="59" t="s">
        <v>37</v>
      </c>
      <c r="B11" s="60">
        <v>0.33691391999999998</v>
      </c>
      <c r="C11" s="60">
        <v>46.018110399999998</v>
      </c>
      <c r="D11" s="60">
        <v>8.5379120000000004</v>
      </c>
      <c r="E11" s="60">
        <v>97.55646969</v>
      </c>
      <c r="F11" s="59">
        <f t="shared" si="0"/>
        <v>152.44940600999999</v>
      </c>
      <c r="G11" s="69"/>
      <c r="H11" s="61"/>
      <c r="J11" s="70"/>
    </row>
    <row r="12" spans="1:16">
      <c r="A12" s="59" t="s">
        <v>38</v>
      </c>
      <c r="B12" s="60">
        <v>0</v>
      </c>
      <c r="C12" s="60">
        <v>9.7786036499999991</v>
      </c>
      <c r="D12" s="60">
        <v>0.64211991000000002</v>
      </c>
      <c r="E12" s="60">
        <v>0.69212680000000004</v>
      </c>
      <c r="F12" s="59">
        <f t="shared" si="0"/>
        <v>11.112850359999999</v>
      </c>
      <c r="G12" s="69"/>
      <c r="J12" s="70"/>
    </row>
    <row r="13" spans="1:16">
      <c r="A13" s="59" t="s">
        <v>484</v>
      </c>
      <c r="B13" s="60">
        <v>0</v>
      </c>
      <c r="C13" s="60">
        <v>30.785093069999995</v>
      </c>
      <c r="D13" s="60">
        <v>97.586492579999998</v>
      </c>
      <c r="E13" s="60">
        <v>16.337038659999997</v>
      </c>
      <c r="F13" s="59">
        <f t="shared" si="0"/>
        <v>144.70862430999998</v>
      </c>
      <c r="G13" s="69"/>
      <c r="H13" s="61"/>
      <c r="J13" s="70"/>
    </row>
    <row r="14" spans="1:16">
      <c r="A14" s="59" t="s">
        <v>39</v>
      </c>
      <c r="B14" s="60">
        <v>1.2461639799999999</v>
      </c>
      <c r="C14" s="60">
        <v>35.468028390000001</v>
      </c>
      <c r="D14" s="60">
        <v>0</v>
      </c>
      <c r="E14" s="60">
        <v>2.9673870099999999</v>
      </c>
      <c r="F14" s="59">
        <f t="shared" si="0"/>
        <v>39.681579380000002</v>
      </c>
      <c r="G14" s="69"/>
      <c r="H14" s="61"/>
      <c r="J14" s="70"/>
    </row>
    <row r="15" spans="1:16">
      <c r="A15" s="59" t="s">
        <v>40</v>
      </c>
      <c r="B15" s="60">
        <v>6.06188E-2</v>
      </c>
      <c r="C15" s="60">
        <v>5.5842608900000004</v>
      </c>
      <c r="D15" s="60">
        <v>0.18532104999999999</v>
      </c>
      <c r="E15" s="60">
        <v>0.14952993999999997</v>
      </c>
      <c r="F15" s="59">
        <f t="shared" si="0"/>
        <v>5.9797306800000003</v>
      </c>
      <c r="G15" s="69"/>
      <c r="I15" s="61"/>
      <c r="J15" s="70"/>
      <c r="L15" s="70"/>
    </row>
    <row r="16" spans="1:16">
      <c r="A16" s="59" t="s">
        <v>41</v>
      </c>
      <c r="B16" s="60">
        <v>0</v>
      </c>
      <c r="C16" s="60">
        <v>4.0841991200000001</v>
      </c>
      <c r="D16" s="60">
        <v>1.7101456900000003</v>
      </c>
      <c r="E16" s="60">
        <v>0.82716917999999995</v>
      </c>
      <c r="F16" s="59">
        <f t="shared" si="0"/>
        <v>6.6215139900000004</v>
      </c>
      <c r="G16" s="69"/>
      <c r="H16" s="61"/>
      <c r="J16" s="70"/>
    </row>
    <row r="17" spans="1:12">
      <c r="A17" s="59" t="s">
        <v>42</v>
      </c>
      <c r="B17" s="60">
        <v>17.762376789999998</v>
      </c>
      <c r="C17" s="60">
        <v>8.7030699200000008</v>
      </c>
      <c r="D17" s="60">
        <v>19.458322670000001</v>
      </c>
      <c r="E17" s="60">
        <v>7.3696173200000006</v>
      </c>
      <c r="F17" s="59">
        <f t="shared" si="0"/>
        <v>53.293386699999999</v>
      </c>
      <c r="G17" s="69"/>
      <c r="J17" s="70"/>
    </row>
    <row r="18" spans="1:12">
      <c r="A18" s="59" t="s">
        <v>43</v>
      </c>
      <c r="B18" s="60">
        <v>0.19510534000000002</v>
      </c>
      <c r="C18" s="60">
        <v>12.29119708</v>
      </c>
      <c r="D18" s="60">
        <v>2.67164578</v>
      </c>
      <c r="E18" s="60">
        <v>0.70864605000000003</v>
      </c>
      <c r="F18" s="59">
        <f t="shared" si="0"/>
        <v>15.86659425</v>
      </c>
      <c r="G18" s="69"/>
      <c r="H18" s="61"/>
      <c r="J18" s="70"/>
    </row>
    <row r="19" spans="1:12">
      <c r="A19" s="59" t="s">
        <v>44</v>
      </c>
      <c r="B19" s="60">
        <v>0</v>
      </c>
      <c r="C19" s="60">
        <v>0.53313406000000008</v>
      </c>
      <c r="D19" s="60">
        <v>1.7838056099999999</v>
      </c>
      <c r="E19" s="60">
        <v>3.3941140000000002E-2</v>
      </c>
      <c r="F19" s="59">
        <f t="shared" si="0"/>
        <v>2.35088081</v>
      </c>
      <c r="G19" s="69"/>
      <c r="J19" s="70"/>
    </row>
    <row r="20" spans="1:12">
      <c r="A20" s="59" t="s">
        <v>45</v>
      </c>
      <c r="B20" s="60">
        <v>0.19045404999999999</v>
      </c>
      <c r="C20" s="60">
        <v>6.4433952899999998</v>
      </c>
      <c r="D20" s="60">
        <v>27.577749309999994</v>
      </c>
      <c r="E20" s="60">
        <v>8.5066767200000015</v>
      </c>
      <c r="F20" s="59">
        <f t="shared" si="0"/>
        <v>42.718275369999994</v>
      </c>
      <c r="G20" s="69"/>
      <c r="H20" s="61"/>
      <c r="J20" s="70"/>
      <c r="K20" s="70"/>
      <c r="L20" s="70"/>
    </row>
    <row r="21" spans="1:12" ht="14.5">
      <c r="A21" s="59" t="s">
        <v>46</v>
      </c>
      <c r="B21" s="60">
        <v>9.8180569700000007</v>
      </c>
      <c r="C21" s="60">
        <v>25.508701629999997</v>
      </c>
      <c r="D21" s="60">
        <v>13.920949530000001</v>
      </c>
      <c r="E21" s="60">
        <v>1.00622648</v>
      </c>
      <c r="F21" s="59">
        <f t="shared" si="0"/>
        <v>50.253934610000002</v>
      </c>
      <c r="G21" s="69"/>
      <c r="J21" s="73"/>
    </row>
    <row r="22" spans="1:12">
      <c r="A22" s="59" t="s">
        <v>47</v>
      </c>
      <c r="B22" s="60">
        <v>0.26399920999999998</v>
      </c>
      <c r="C22" s="60">
        <v>0.92677408999999988</v>
      </c>
      <c r="D22" s="60">
        <v>8.4805855799999996</v>
      </c>
      <c r="E22" s="60">
        <v>5.3930710000000007E-2</v>
      </c>
      <c r="F22" s="59">
        <f t="shared" si="0"/>
        <v>9.7252895899999992</v>
      </c>
      <c r="G22" s="69"/>
      <c r="J22" s="70"/>
    </row>
    <row r="23" spans="1:12">
      <c r="A23" s="59" t="s">
        <v>48</v>
      </c>
      <c r="B23" s="60">
        <v>2.8847136600000001</v>
      </c>
      <c r="C23" s="60">
        <v>2.65213404</v>
      </c>
      <c r="D23" s="60">
        <v>7.9282397400000004</v>
      </c>
      <c r="E23" s="60">
        <v>2.0550209599999998</v>
      </c>
      <c r="F23" s="59">
        <f t="shared" si="0"/>
        <v>15.520108400000002</v>
      </c>
      <c r="G23" s="69"/>
      <c r="J23" s="70"/>
    </row>
    <row r="24" spans="1:12">
      <c r="A24" s="59" t="s">
        <v>49</v>
      </c>
      <c r="B24" s="60">
        <v>1.1355909100000001</v>
      </c>
      <c r="C24" s="60">
        <v>44.16107714000001</v>
      </c>
      <c r="D24" s="60">
        <v>32.879969920000001</v>
      </c>
      <c r="E24" s="60">
        <v>2.5976786100000004</v>
      </c>
      <c r="F24" s="59">
        <f t="shared" si="0"/>
        <v>80.774316580000004</v>
      </c>
      <c r="G24" s="69"/>
      <c r="H24" s="61"/>
      <c r="J24" s="70"/>
    </row>
    <row r="25" spans="1:12">
      <c r="A25" s="59" t="s">
        <v>50</v>
      </c>
      <c r="B25" s="60">
        <v>0</v>
      </c>
      <c r="C25" s="60">
        <v>7.1380643700000013</v>
      </c>
      <c r="D25" s="60">
        <v>2.1711465400000001</v>
      </c>
      <c r="E25" s="60">
        <v>2.1001984900000004</v>
      </c>
      <c r="F25" s="59">
        <f t="shared" si="0"/>
        <v>11.409409400000001</v>
      </c>
      <c r="G25" s="69"/>
      <c r="H25" s="61"/>
      <c r="J25" s="70"/>
    </row>
    <row r="26" spans="1:12">
      <c r="A26" s="59"/>
      <c r="B26" s="60"/>
      <c r="C26" s="60"/>
      <c r="D26" s="60"/>
      <c r="E26" s="60"/>
      <c r="F26" s="59">
        <f t="shared" si="0"/>
        <v>0</v>
      </c>
      <c r="G26" s="69"/>
      <c r="J26" s="7"/>
    </row>
    <row r="27" spans="1:12">
      <c r="A27" s="74" t="s">
        <v>22</v>
      </c>
      <c r="B27" s="62">
        <f>SUM(B6:B26)</f>
        <v>33.901403889999997</v>
      </c>
      <c r="C27" s="62">
        <f>SUM(C6:C26)</f>
        <v>279.90469249</v>
      </c>
      <c r="D27" s="62">
        <f>SUM(D6:D26)</f>
        <v>306.11108034</v>
      </c>
      <c r="E27" s="62">
        <f>SUM(E6:E26)</f>
        <v>163.54558754000004</v>
      </c>
      <c r="F27" s="223">
        <f t="shared" si="0"/>
        <v>783.46276426000009</v>
      </c>
      <c r="G27" s="75"/>
      <c r="I27" s="70"/>
      <c r="J27" s="7"/>
    </row>
    <row r="28" spans="1:12">
      <c r="B28" s="69"/>
      <c r="C28" s="69"/>
      <c r="D28" s="69"/>
      <c r="E28" s="69"/>
      <c r="F28" s="69"/>
    </row>
    <row r="29" spans="1:12">
      <c r="B29" s="7"/>
      <c r="C29" s="7"/>
      <c r="D29" s="7"/>
      <c r="E29" s="7"/>
      <c r="I29" s="5" t="s">
        <v>308</v>
      </c>
    </row>
    <row r="30" spans="1:12">
      <c r="A30" s="56"/>
    </row>
  </sheetData>
  <mergeCells count="1">
    <mergeCell ref="B3:F3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F3E5A0-ED2B-4310-8B71-8C4E9106842B}">
  <dimension ref="A1:Q31"/>
  <sheetViews>
    <sheetView topLeftCell="H1" zoomScale="80" zoomScaleNormal="80" workbookViewId="0">
      <selection activeCell="H2" sqref="H2"/>
    </sheetView>
  </sheetViews>
  <sheetFormatPr defaultRowHeight="13"/>
  <cols>
    <col min="1" max="1" width="17.1796875" style="5" customWidth="1"/>
    <col min="2" max="2" width="9.26953125" style="5" customWidth="1"/>
    <col min="3" max="3" width="9.54296875" style="5" bestFit="1" customWidth="1"/>
    <col min="4" max="4" width="8.7265625" style="5"/>
    <col min="5" max="5" width="13.54296875" style="5" customWidth="1"/>
    <col min="6" max="250" width="8.7265625" style="5"/>
    <col min="251" max="251" width="17.1796875" style="5" customWidth="1"/>
    <col min="252" max="252" width="9.26953125" style="5" customWidth="1"/>
    <col min="253" max="253" width="9.54296875" style="5" bestFit="1" customWidth="1"/>
    <col min="254" max="254" width="8.7265625" style="5"/>
    <col min="255" max="255" width="13.54296875" style="5" customWidth="1"/>
    <col min="256" max="256" width="8.7265625" style="5"/>
    <col min="257" max="257" width="3.7265625" style="5" customWidth="1"/>
    <col min="258" max="258" width="8.7265625" style="5"/>
    <col min="259" max="259" width="9.54296875" style="5" customWidth="1"/>
    <col min="260" max="260" width="9.1796875" style="5" customWidth="1"/>
    <col min="261" max="506" width="8.7265625" style="5"/>
    <col min="507" max="507" width="17.1796875" style="5" customWidth="1"/>
    <col min="508" max="508" width="9.26953125" style="5" customWidth="1"/>
    <col min="509" max="509" width="9.54296875" style="5" bestFit="1" customWidth="1"/>
    <col min="510" max="510" width="8.7265625" style="5"/>
    <col min="511" max="511" width="13.54296875" style="5" customWidth="1"/>
    <col min="512" max="512" width="8.7265625" style="5"/>
    <col min="513" max="513" width="3.7265625" style="5" customWidth="1"/>
    <col min="514" max="514" width="8.7265625" style="5"/>
    <col min="515" max="515" width="9.54296875" style="5" customWidth="1"/>
    <col min="516" max="516" width="9.1796875" style="5" customWidth="1"/>
    <col min="517" max="762" width="8.7265625" style="5"/>
    <col min="763" max="763" width="17.1796875" style="5" customWidth="1"/>
    <col min="764" max="764" width="9.26953125" style="5" customWidth="1"/>
    <col min="765" max="765" width="9.54296875" style="5" bestFit="1" customWidth="1"/>
    <col min="766" max="766" width="8.7265625" style="5"/>
    <col min="767" max="767" width="13.54296875" style="5" customWidth="1"/>
    <col min="768" max="768" width="8.7265625" style="5"/>
    <col min="769" max="769" width="3.7265625" style="5" customWidth="1"/>
    <col min="770" max="770" width="8.7265625" style="5"/>
    <col min="771" max="771" width="9.54296875" style="5" customWidth="1"/>
    <col min="772" max="772" width="9.1796875" style="5" customWidth="1"/>
    <col min="773" max="1018" width="8.7265625" style="5"/>
    <col min="1019" max="1019" width="17.1796875" style="5" customWidth="1"/>
    <col min="1020" max="1020" width="9.26953125" style="5" customWidth="1"/>
    <col min="1021" max="1021" width="9.54296875" style="5" bestFit="1" customWidth="1"/>
    <col min="1022" max="1022" width="8.7265625" style="5"/>
    <col min="1023" max="1023" width="13.54296875" style="5" customWidth="1"/>
    <col min="1024" max="1024" width="8.7265625" style="5"/>
    <col min="1025" max="1025" width="3.7265625" style="5" customWidth="1"/>
    <col min="1026" max="1026" width="8.7265625" style="5"/>
    <col min="1027" max="1027" width="9.54296875" style="5" customWidth="1"/>
    <col min="1028" max="1028" width="9.1796875" style="5" customWidth="1"/>
    <col min="1029" max="1274" width="8.7265625" style="5"/>
    <col min="1275" max="1275" width="17.1796875" style="5" customWidth="1"/>
    <col min="1276" max="1276" width="9.26953125" style="5" customWidth="1"/>
    <col min="1277" max="1277" width="9.54296875" style="5" bestFit="1" customWidth="1"/>
    <col min="1278" max="1278" width="8.7265625" style="5"/>
    <col min="1279" max="1279" width="13.54296875" style="5" customWidth="1"/>
    <col min="1280" max="1280" width="8.7265625" style="5"/>
    <col min="1281" max="1281" width="3.7265625" style="5" customWidth="1"/>
    <col min="1282" max="1282" width="8.7265625" style="5"/>
    <col min="1283" max="1283" width="9.54296875" style="5" customWidth="1"/>
    <col min="1284" max="1284" width="9.1796875" style="5" customWidth="1"/>
    <col min="1285" max="1530" width="8.7265625" style="5"/>
    <col min="1531" max="1531" width="17.1796875" style="5" customWidth="1"/>
    <col min="1532" max="1532" width="9.26953125" style="5" customWidth="1"/>
    <col min="1533" max="1533" width="9.54296875" style="5" bestFit="1" customWidth="1"/>
    <col min="1534" max="1534" width="8.7265625" style="5"/>
    <col min="1535" max="1535" width="13.54296875" style="5" customWidth="1"/>
    <col min="1536" max="1536" width="8.7265625" style="5"/>
    <col min="1537" max="1537" width="3.7265625" style="5" customWidth="1"/>
    <col min="1538" max="1538" width="8.7265625" style="5"/>
    <col min="1539" max="1539" width="9.54296875" style="5" customWidth="1"/>
    <col min="1540" max="1540" width="9.1796875" style="5" customWidth="1"/>
    <col min="1541" max="1786" width="8.7265625" style="5"/>
    <col min="1787" max="1787" width="17.1796875" style="5" customWidth="1"/>
    <col min="1788" max="1788" width="9.26953125" style="5" customWidth="1"/>
    <col min="1789" max="1789" width="9.54296875" style="5" bestFit="1" customWidth="1"/>
    <col min="1790" max="1790" width="8.7265625" style="5"/>
    <col min="1791" max="1791" width="13.54296875" style="5" customWidth="1"/>
    <col min="1792" max="1792" width="8.7265625" style="5"/>
    <col min="1793" max="1793" width="3.7265625" style="5" customWidth="1"/>
    <col min="1794" max="1794" width="8.7265625" style="5"/>
    <col min="1795" max="1795" width="9.54296875" style="5" customWidth="1"/>
    <col min="1796" max="1796" width="9.1796875" style="5" customWidth="1"/>
    <col min="1797" max="2042" width="8.7265625" style="5"/>
    <col min="2043" max="2043" width="17.1796875" style="5" customWidth="1"/>
    <col min="2044" max="2044" width="9.26953125" style="5" customWidth="1"/>
    <col min="2045" max="2045" width="9.54296875" style="5" bestFit="1" customWidth="1"/>
    <col min="2046" max="2046" width="8.7265625" style="5"/>
    <col min="2047" max="2047" width="13.54296875" style="5" customWidth="1"/>
    <col min="2048" max="2048" width="8.7265625" style="5"/>
    <col min="2049" max="2049" width="3.7265625" style="5" customWidth="1"/>
    <col min="2050" max="2050" width="8.7265625" style="5"/>
    <col min="2051" max="2051" width="9.54296875" style="5" customWidth="1"/>
    <col min="2052" max="2052" width="9.1796875" style="5" customWidth="1"/>
    <col min="2053" max="2298" width="8.7265625" style="5"/>
    <col min="2299" max="2299" width="17.1796875" style="5" customWidth="1"/>
    <col min="2300" max="2300" width="9.26953125" style="5" customWidth="1"/>
    <col min="2301" max="2301" width="9.54296875" style="5" bestFit="1" customWidth="1"/>
    <col min="2302" max="2302" width="8.7265625" style="5"/>
    <col min="2303" max="2303" width="13.54296875" style="5" customWidth="1"/>
    <col min="2304" max="2304" width="8.7265625" style="5"/>
    <col min="2305" max="2305" width="3.7265625" style="5" customWidth="1"/>
    <col min="2306" max="2306" width="8.7265625" style="5"/>
    <col min="2307" max="2307" width="9.54296875" style="5" customWidth="1"/>
    <col min="2308" max="2308" width="9.1796875" style="5" customWidth="1"/>
    <col min="2309" max="2554" width="8.7265625" style="5"/>
    <col min="2555" max="2555" width="17.1796875" style="5" customWidth="1"/>
    <col min="2556" max="2556" width="9.26953125" style="5" customWidth="1"/>
    <col min="2557" max="2557" width="9.54296875" style="5" bestFit="1" customWidth="1"/>
    <col min="2558" max="2558" width="8.7265625" style="5"/>
    <col min="2559" max="2559" width="13.54296875" style="5" customWidth="1"/>
    <col min="2560" max="2560" width="8.7265625" style="5"/>
    <col min="2561" max="2561" width="3.7265625" style="5" customWidth="1"/>
    <col min="2562" max="2562" width="8.7265625" style="5"/>
    <col min="2563" max="2563" width="9.54296875" style="5" customWidth="1"/>
    <col min="2564" max="2564" width="9.1796875" style="5" customWidth="1"/>
    <col min="2565" max="2810" width="8.7265625" style="5"/>
    <col min="2811" max="2811" width="17.1796875" style="5" customWidth="1"/>
    <col min="2812" max="2812" width="9.26953125" style="5" customWidth="1"/>
    <col min="2813" max="2813" width="9.54296875" style="5" bestFit="1" customWidth="1"/>
    <col min="2814" max="2814" width="8.7265625" style="5"/>
    <col min="2815" max="2815" width="13.54296875" style="5" customWidth="1"/>
    <col min="2816" max="2816" width="8.7265625" style="5"/>
    <col min="2817" max="2817" width="3.7265625" style="5" customWidth="1"/>
    <col min="2818" max="2818" width="8.7265625" style="5"/>
    <col min="2819" max="2819" width="9.54296875" style="5" customWidth="1"/>
    <col min="2820" max="2820" width="9.1796875" style="5" customWidth="1"/>
    <col min="2821" max="3066" width="8.7265625" style="5"/>
    <col min="3067" max="3067" width="17.1796875" style="5" customWidth="1"/>
    <col min="3068" max="3068" width="9.26953125" style="5" customWidth="1"/>
    <col min="3069" max="3069" width="9.54296875" style="5" bestFit="1" customWidth="1"/>
    <col min="3070" max="3070" width="8.7265625" style="5"/>
    <col min="3071" max="3071" width="13.54296875" style="5" customWidth="1"/>
    <col min="3072" max="3072" width="8.7265625" style="5"/>
    <col min="3073" max="3073" width="3.7265625" style="5" customWidth="1"/>
    <col min="3074" max="3074" width="8.7265625" style="5"/>
    <col min="3075" max="3075" width="9.54296875" style="5" customWidth="1"/>
    <col min="3076" max="3076" width="9.1796875" style="5" customWidth="1"/>
    <col min="3077" max="3322" width="8.7265625" style="5"/>
    <col min="3323" max="3323" width="17.1796875" style="5" customWidth="1"/>
    <col min="3324" max="3324" width="9.26953125" style="5" customWidth="1"/>
    <col min="3325" max="3325" width="9.54296875" style="5" bestFit="1" customWidth="1"/>
    <col min="3326" max="3326" width="8.7265625" style="5"/>
    <col min="3327" max="3327" width="13.54296875" style="5" customWidth="1"/>
    <col min="3328" max="3328" width="8.7265625" style="5"/>
    <col min="3329" max="3329" width="3.7265625" style="5" customWidth="1"/>
    <col min="3330" max="3330" width="8.7265625" style="5"/>
    <col min="3331" max="3331" width="9.54296875" style="5" customWidth="1"/>
    <col min="3332" max="3332" width="9.1796875" style="5" customWidth="1"/>
    <col min="3333" max="3578" width="8.7265625" style="5"/>
    <col min="3579" max="3579" width="17.1796875" style="5" customWidth="1"/>
    <col min="3580" max="3580" width="9.26953125" style="5" customWidth="1"/>
    <col min="3581" max="3581" width="9.54296875" style="5" bestFit="1" customWidth="1"/>
    <col min="3582" max="3582" width="8.7265625" style="5"/>
    <col min="3583" max="3583" width="13.54296875" style="5" customWidth="1"/>
    <col min="3584" max="3584" width="8.7265625" style="5"/>
    <col min="3585" max="3585" width="3.7265625" style="5" customWidth="1"/>
    <col min="3586" max="3586" width="8.7265625" style="5"/>
    <col min="3587" max="3587" width="9.54296875" style="5" customWidth="1"/>
    <col min="3588" max="3588" width="9.1796875" style="5" customWidth="1"/>
    <col min="3589" max="3834" width="8.7265625" style="5"/>
    <col min="3835" max="3835" width="17.1796875" style="5" customWidth="1"/>
    <col min="3836" max="3836" width="9.26953125" style="5" customWidth="1"/>
    <col min="3837" max="3837" width="9.54296875" style="5" bestFit="1" customWidth="1"/>
    <col min="3838" max="3838" width="8.7265625" style="5"/>
    <col min="3839" max="3839" width="13.54296875" style="5" customWidth="1"/>
    <col min="3840" max="3840" width="8.7265625" style="5"/>
    <col min="3841" max="3841" width="3.7265625" style="5" customWidth="1"/>
    <col min="3842" max="3842" width="8.7265625" style="5"/>
    <col min="3843" max="3843" width="9.54296875" style="5" customWidth="1"/>
    <col min="3844" max="3844" width="9.1796875" style="5" customWidth="1"/>
    <col min="3845" max="4090" width="8.7265625" style="5"/>
    <col min="4091" max="4091" width="17.1796875" style="5" customWidth="1"/>
    <col min="4092" max="4092" width="9.26953125" style="5" customWidth="1"/>
    <col min="4093" max="4093" width="9.54296875" style="5" bestFit="1" customWidth="1"/>
    <col min="4094" max="4094" width="8.7265625" style="5"/>
    <col min="4095" max="4095" width="13.54296875" style="5" customWidth="1"/>
    <col min="4096" max="4096" width="8.7265625" style="5"/>
    <col min="4097" max="4097" width="3.7265625" style="5" customWidth="1"/>
    <col min="4098" max="4098" width="8.7265625" style="5"/>
    <col min="4099" max="4099" width="9.54296875" style="5" customWidth="1"/>
    <col min="4100" max="4100" width="9.1796875" style="5" customWidth="1"/>
    <col min="4101" max="4346" width="8.7265625" style="5"/>
    <col min="4347" max="4347" width="17.1796875" style="5" customWidth="1"/>
    <col min="4348" max="4348" width="9.26953125" style="5" customWidth="1"/>
    <col min="4349" max="4349" width="9.54296875" style="5" bestFit="1" customWidth="1"/>
    <col min="4350" max="4350" width="8.7265625" style="5"/>
    <col min="4351" max="4351" width="13.54296875" style="5" customWidth="1"/>
    <col min="4352" max="4352" width="8.7265625" style="5"/>
    <col min="4353" max="4353" width="3.7265625" style="5" customWidth="1"/>
    <col min="4354" max="4354" width="8.7265625" style="5"/>
    <col min="4355" max="4355" width="9.54296875" style="5" customWidth="1"/>
    <col min="4356" max="4356" width="9.1796875" style="5" customWidth="1"/>
    <col min="4357" max="4602" width="8.7265625" style="5"/>
    <col min="4603" max="4603" width="17.1796875" style="5" customWidth="1"/>
    <col min="4604" max="4604" width="9.26953125" style="5" customWidth="1"/>
    <col min="4605" max="4605" width="9.54296875" style="5" bestFit="1" customWidth="1"/>
    <col min="4606" max="4606" width="8.7265625" style="5"/>
    <col min="4607" max="4607" width="13.54296875" style="5" customWidth="1"/>
    <col min="4608" max="4608" width="8.7265625" style="5"/>
    <col min="4609" max="4609" width="3.7265625" style="5" customWidth="1"/>
    <col min="4610" max="4610" width="8.7265625" style="5"/>
    <col min="4611" max="4611" width="9.54296875" style="5" customWidth="1"/>
    <col min="4612" max="4612" width="9.1796875" style="5" customWidth="1"/>
    <col min="4613" max="4858" width="8.7265625" style="5"/>
    <col min="4859" max="4859" width="17.1796875" style="5" customWidth="1"/>
    <col min="4860" max="4860" width="9.26953125" style="5" customWidth="1"/>
    <col min="4861" max="4861" width="9.54296875" style="5" bestFit="1" customWidth="1"/>
    <col min="4862" max="4862" width="8.7265625" style="5"/>
    <col min="4863" max="4863" width="13.54296875" style="5" customWidth="1"/>
    <col min="4864" max="4864" width="8.7265625" style="5"/>
    <col min="4865" max="4865" width="3.7265625" style="5" customWidth="1"/>
    <col min="4866" max="4866" width="8.7265625" style="5"/>
    <col min="4867" max="4867" width="9.54296875" style="5" customWidth="1"/>
    <col min="4868" max="4868" width="9.1796875" style="5" customWidth="1"/>
    <col min="4869" max="5114" width="8.7265625" style="5"/>
    <col min="5115" max="5115" width="17.1796875" style="5" customWidth="1"/>
    <col min="5116" max="5116" width="9.26953125" style="5" customWidth="1"/>
    <col min="5117" max="5117" width="9.54296875" style="5" bestFit="1" customWidth="1"/>
    <col min="5118" max="5118" width="8.7265625" style="5"/>
    <col min="5119" max="5119" width="13.54296875" style="5" customWidth="1"/>
    <col min="5120" max="5120" width="8.7265625" style="5"/>
    <col min="5121" max="5121" width="3.7265625" style="5" customWidth="1"/>
    <col min="5122" max="5122" width="8.7265625" style="5"/>
    <col min="5123" max="5123" width="9.54296875" style="5" customWidth="1"/>
    <col min="5124" max="5124" width="9.1796875" style="5" customWidth="1"/>
    <col min="5125" max="5370" width="8.7265625" style="5"/>
    <col min="5371" max="5371" width="17.1796875" style="5" customWidth="1"/>
    <col min="5372" max="5372" width="9.26953125" style="5" customWidth="1"/>
    <col min="5373" max="5373" width="9.54296875" style="5" bestFit="1" customWidth="1"/>
    <col min="5374" max="5374" width="8.7265625" style="5"/>
    <col min="5375" max="5375" width="13.54296875" style="5" customWidth="1"/>
    <col min="5376" max="5376" width="8.7265625" style="5"/>
    <col min="5377" max="5377" width="3.7265625" style="5" customWidth="1"/>
    <col min="5378" max="5378" width="8.7265625" style="5"/>
    <col min="5379" max="5379" width="9.54296875" style="5" customWidth="1"/>
    <col min="5380" max="5380" width="9.1796875" style="5" customWidth="1"/>
    <col min="5381" max="5626" width="8.7265625" style="5"/>
    <col min="5627" max="5627" width="17.1796875" style="5" customWidth="1"/>
    <col min="5628" max="5628" width="9.26953125" style="5" customWidth="1"/>
    <col min="5629" max="5629" width="9.54296875" style="5" bestFit="1" customWidth="1"/>
    <col min="5630" max="5630" width="8.7265625" style="5"/>
    <col min="5631" max="5631" width="13.54296875" style="5" customWidth="1"/>
    <col min="5632" max="5632" width="8.7265625" style="5"/>
    <col min="5633" max="5633" width="3.7265625" style="5" customWidth="1"/>
    <col min="5634" max="5634" width="8.7265625" style="5"/>
    <col min="5635" max="5635" width="9.54296875" style="5" customWidth="1"/>
    <col min="5636" max="5636" width="9.1796875" style="5" customWidth="1"/>
    <col min="5637" max="5882" width="8.7265625" style="5"/>
    <col min="5883" max="5883" width="17.1796875" style="5" customWidth="1"/>
    <col min="5884" max="5884" width="9.26953125" style="5" customWidth="1"/>
    <col min="5885" max="5885" width="9.54296875" style="5" bestFit="1" customWidth="1"/>
    <col min="5886" max="5886" width="8.7265625" style="5"/>
    <col min="5887" max="5887" width="13.54296875" style="5" customWidth="1"/>
    <col min="5888" max="5888" width="8.7265625" style="5"/>
    <col min="5889" max="5889" width="3.7265625" style="5" customWidth="1"/>
    <col min="5890" max="5890" width="8.7265625" style="5"/>
    <col min="5891" max="5891" width="9.54296875" style="5" customWidth="1"/>
    <col min="5892" max="5892" width="9.1796875" style="5" customWidth="1"/>
    <col min="5893" max="6138" width="8.7265625" style="5"/>
    <col min="6139" max="6139" width="17.1796875" style="5" customWidth="1"/>
    <col min="6140" max="6140" width="9.26953125" style="5" customWidth="1"/>
    <col min="6141" max="6141" width="9.54296875" style="5" bestFit="1" customWidth="1"/>
    <col min="6142" max="6142" width="8.7265625" style="5"/>
    <col min="6143" max="6143" width="13.54296875" style="5" customWidth="1"/>
    <col min="6144" max="6144" width="8.7265625" style="5"/>
    <col min="6145" max="6145" width="3.7265625" style="5" customWidth="1"/>
    <col min="6146" max="6146" width="8.7265625" style="5"/>
    <col min="6147" max="6147" width="9.54296875" style="5" customWidth="1"/>
    <col min="6148" max="6148" width="9.1796875" style="5" customWidth="1"/>
    <col min="6149" max="6394" width="8.7265625" style="5"/>
    <col min="6395" max="6395" width="17.1796875" style="5" customWidth="1"/>
    <col min="6396" max="6396" width="9.26953125" style="5" customWidth="1"/>
    <col min="6397" max="6397" width="9.54296875" style="5" bestFit="1" customWidth="1"/>
    <col min="6398" max="6398" width="8.7265625" style="5"/>
    <col min="6399" max="6399" width="13.54296875" style="5" customWidth="1"/>
    <col min="6400" max="6400" width="8.7265625" style="5"/>
    <col min="6401" max="6401" width="3.7265625" style="5" customWidth="1"/>
    <col min="6402" max="6402" width="8.7265625" style="5"/>
    <col min="6403" max="6403" width="9.54296875" style="5" customWidth="1"/>
    <col min="6404" max="6404" width="9.1796875" style="5" customWidth="1"/>
    <col min="6405" max="6650" width="8.7265625" style="5"/>
    <col min="6651" max="6651" width="17.1796875" style="5" customWidth="1"/>
    <col min="6652" max="6652" width="9.26953125" style="5" customWidth="1"/>
    <col min="6653" max="6653" width="9.54296875" style="5" bestFit="1" customWidth="1"/>
    <col min="6654" max="6654" width="8.7265625" style="5"/>
    <col min="6655" max="6655" width="13.54296875" style="5" customWidth="1"/>
    <col min="6656" max="6656" width="8.7265625" style="5"/>
    <col min="6657" max="6657" width="3.7265625" style="5" customWidth="1"/>
    <col min="6658" max="6658" width="8.7265625" style="5"/>
    <col min="6659" max="6659" width="9.54296875" style="5" customWidth="1"/>
    <col min="6660" max="6660" width="9.1796875" style="5" customWidth="1"/>
    <col min="6661" max="6906" width="8.7265625" style="5"/>
    <col min="6907" max="6907" width="17.1796875" style="5" customWidth="1"/>
    <col min="6908" max="6908" width="9.26953125" style="5" customWidth="1"/>
    <col min="6909" max="6909" width="9.54296875" style="5" bestFit="1" customWidth="1"/>
    <col min="6910" max="6910" width="8.7265625" style="5"/>
    <col min="6911" max="6911" width="13.54296875" style="5" customWidth="1"/>
    <col min="6912" max="6912" width="8.7265625" style="5"/>
    <col min="6913" max="6913" width="3.7265625" style="5" customWidth="1"/>
    <col min="6914" max="6914" width="8.7265625" style="5"/>
    <col min="6915" max="6915" width="9.54296875" style="5" customWidth="1"/>
    <col min="6916" max="6916" width="9.1796875" style="5" customWidth="1"/>
    <col min="6917" max="7162" width="8.7265625" style="5"/>
    <col min="7163" max="7163" width="17.1796875" style="5" customWidth="1"/>
    <col min="7164" max="7164" width="9.26953125" style="5" customWidth="1"/>
    <col min="7165" max="7165" width="9.54296875" style="5" bestFit="1" customWidth="1"/>
    <col min="7166" max="7166" width="8.7265625" style="5"/>
    <col min="7167" max="7167" width="13.54296875" style="5" customWidth="1"/>
    <col min="7168" max="7168" width="8.7265625" style="5"/>
    <col min="7169" max="7169" width="3.7265625" style="5" customWidth="1"/>
    <col min="7170" max="7170" width="8.7265625" style="5"/>
    <col min="7171" max="7171" width="9.54296875" style="5" customWidth="1"/>
    <col min="7172" max="7172" width="9.1796875" style="5" customWidth="1"/>
    <col min="7173" max="7418" width="8.7265625" style="5"/>
    <col min="7419" max="7419" width="17.1796875" style="5" customWidth="1"/>
    <col min="7420" max="7420" width="9.26953125" style="5" customWidth="1"/>
    <col min="7421" max="7421" width="9.54296875" style="5" bestFit="1" customWidth="1"/>
    <col min="7422" max="7422" width="8.7265625" style="5"/>
    <col min="7423" max="7423" width="13.54296875" style="5" customWidth="1"/>
    <col min="7424" max="7424" width="8.7265625" style="5"/>
    <col min="7425" max="7425" width="3.7265625" style="5" customWidth="1"/>
    <col min="7426" max="7426" width="8.7265625" style="5"/>
    <col min="7427" max="7427" width="9.54296875" style="5" customWidth="1"/>
    <col min="7428" max="7428" width="9.1796875" style="5" customWidth="1"/>
    <col min="7429" max="7674" width="8.7265625" style="5"/>
    <col min="7675" max="7675" width="17.1796875" style="5" customWidth="1"/>
    <col min="7676" max="7676" width="9.26953125" style="5" customWidth="1"/>
    <col min="7677" max="7677" width="9.54296875" style="5" bestFit="1" customWidth="1"/>
    <col min="7678" max="7678" width="8.7265625" style="5"/>
    <col min="7679" max="7679" width="13.54296875" style="5" customWidth="1"/>
    <col min="7680" max="7680" width="8.7265625" style="5"/>
    <col min="7681" max="7681" width="3.7265625" style="5" customWidth="1"/>
    <col min="7682" max="7682" width="8.7265625" style="5"/>
    <col min="7683" max="7683" width="9.54296875" style="5" customWidth="1"/>
    <col min="7684" max="7684" width="9.1796875" style="5" customWidth="1"/>
    <col min="7685" max="7930" width="8.7265625" style="5"/>
    <col min="7931" max="7931" width="17.1796875" style="5" customWidth="1"/>
    <col min="7932" max="7932" width="9.26953125" style="5" customWidth="1"/>
    <col min="7933" max="7933" width="9.54296875" style="5" bestFit="1" customWidth="1"/>
    <col min="7934" max="7934" width="8.7265625" style="5"/>
    <col min="7935" max="7935" width="13.54296875" style="5" customWidth="1"/>
    <col min="7936" max="7936" width="8.7265625" style="5"/>
    <col min="7937" max="7937" width="3.7265625" style="5" customWidth="1"/>
    <col min="7938" max="7938" width="8.7265625" style="5"/>
    <col min="7939" max="7939" width="9.54296875" style="5" customWidth="1"/>
    <col min="7940" max="7940" width="9.1796875" style="5" customWidth="1"/>
    <col min="7941" max="8186" width="8.7265625" style="5"/>
    <col min="8187" max="8187" width="17.1796875" style="5" customWidth="1"/>
    <col min="8188" max="8188" width="9.26953125" style="5" customWidth="1"/>
    <col min="8189" max="8189" width="9.54296875" style="5" bestFit="1" customWidth="1"/>
    <col min="8190" max="8190" width="8.7265625" style="5"/>
    <col min="8191" max="8191" width="13.54296875" style="5" customWidth="1"/>
    <col min="8192" max="8192" width="8.7265625" style="5"/>
    <col min="8193" max="8193" width="3.7265625" style="5" customWidth="1"/>
    <col min="8194" max="8194" width="8.7265625" style="5"/>
    <col min="8195" max="8195" width="9.54296875" style="5" customWidth="1"/>
    <col min="8196" max="8196" width="9.1796875" style="5" customWidth="1"/>
    <col min="8197" max="8442" width="8.7265625" style="5"/>
    <col min="8443" max="8443" width="17.1796875" style="5" customWidth="1"/>
    <col min="8444" max="8444" width="9.26953125" style="5" customWidth="1"/>
    <col min="8445" max="8445" width="9.54296875" style="5" bestFit="1" customWidth="1"/>
    <col min="8446" max="8446" width="8.7265625" style="5"/>
    <col min="8447" max="8447" width="13.54296875" style="5" customWidth="1"/>
    <col min="8448" max="8448" width="8.7265625" style="5"/>
    <col min="8449" max="8449" width="3.7265625" style="5" customWidth="1"/>
    <col min="8450" max="8450" width="8.7265625" style="5"/>
    <col min="8451" max="8451" width="9.54296875" style="5" customWidth="1"/>
    <col min="8452" max="8452" width="9.1796875" style="5" customWidth="1"/>
    <col min="8453" max="8698" width="8.7265625" style="5"/>
    <col min="8699" max="8699" width="17.1796875" style="5" customWidth="1"/>
    <col min="8700" max="8700" width="9.26953125" style="5" customWidth="1"/>
    <col min="8701" max="8701" width="9.54296875" style="5" bestFit="1" customWidth="1"/>
    <col min="8702" max="8702" width="8.7265625" style="5"/>
    <col min="8703" max="8703" width="13.54296875" style="5" customWidth="1"/>
    <col min="8704" max="8704" width="8.7265625" style="5"/>
    <col min="8705" max="8705" width="3.7265625" style="5" customWidth="1"/>
    <col min="8706" max="8706" width="8.7265625" style="5"/>
    <col min="8707" max="8707" width="9.54296875" style="5" customWidth="1"/>
    <col min="8708" max="8708" width="9.1796875" style="5" customWidth="1"/>
    <col min="8709" max="8954" width="8.7265625" style="5"/>
    <col min="8955" max="8955" width="17.1796875" style="5" customWidth="1"/>
    <col min="8956" max="8956" width="9.26953125" style="5" customWidth="1"/>
    <col min="8957" max="8957" width="9.54296875" style="5" bestFit="1" customWidth="1"/>
    <col min="8958" max="8958" width="8.7265625" style="5"/>
    <col min="8959" max="8959" width="13.54296875" style="5" customWidth="1"/>
    <col min="8960" max="8960" width="8.7265625" style="5"/>
    <col min="8961" max="8961" width="3.7265625" style="5" customWidth="1"/>
    <col min="8962" max="8962" width="8.7265625" style="5"/>
    <col min="8963" max="8963" width="9.54296875" style="5" customWidth="1"/>
    <col min="8964" max="8964" width="9.1796875" style="5" customWidth="1"/>
    <col min="8965" max="9210" width="8.7265625" style="5"/>
    <col min="9211" max="9211" width="17.1796875" style="5" customWidth="1"/>
    <col min="9212" max="9212" width="9.26953125" style="5" customWidth="1"/>
    <col min="9213" max="9213" width="9.54296875" style="5" bestFit="1" customWidth="1"/>
    <col min="9214" max="9214" width="8.7265625" style="5"/>
    <col min="9215" max="9215" width="13.54296875" style="5" customWidth="1"/>
    <col min="9216" max="9216" width="8.7265625" style="5"/>
    <col min="9217" max="9217" width="3.7265625" style="5" customWidth="1"/>
    <col min="9218" max="9218" width="8.7265625" style="5"/>
    <col min="9219" max="9219" width="9.54296875" style="5" customWidth="1"/>
    <col min="9220" max="9220" width="9.1796875" style="5" customWidth="1"/>
    <col min="9221" max="9466" width="8.7265625" style="5"/>
    <col min="9467" max="9467" width="17.1796875" style="5" customWidth="1"/>
    <col min="9468" max="9468" width="9.26953125" style="5" customWidth="1"/>
    <col min="9469" max="9469" width="9.54296875" style="5" bestFit="1" customWidth="1"/>
    <col min="9470" max="9470" width="8.7265625" style="5"/>
    <col min="9471" max="9471" width="13.54296875" style="5" customWidth="1"/>
    <col min="9472" max="9472" width="8.7265625" style="5"/>
    <col min="9473" max="9473" width="3.7265625" style="5" customWidth="1"/>
    <col min="9474" max="9474" width="8.7265625" style="5"/>
    <col min="9475" max="9475" width="9.54296875" style="5" customWidth="1"/>
    <col min="9476" max="9476" width="9.1796875" style="5" customWidth="1"/>
    <col min="9477" max="9722" width="8.7265625" style="5"/>
    <col min="9723" max="9723" width="17.1796875" style="5" customWidth="1"/>
    <col min="9724" max="9724" width="9.26953125" style="5" customWidth="1"/>
    <col min="9725" max="9725" width="9.54296875" style="5" bestFit="1" customWidth="1"/>
    <col min="9726" max="9726" width="8.7265625" style="5"/>
    <col min="9727" max="9727" width="13.54296875" style="5" customWidth="1"/>
    <col min="9728" max="9728" width="8.7265625" style="5"/>
    <col min="9729" max="9729" width="3.7265625" style="5" customWidth="1"/>
    <col min="9730" max="9730" width="8.7265625" style="5"/>
    <col min="9731" max="9731" width="9.54296875" style="5" customWidth="1"/>
    <col min="9732" max="9732" width="9.1796875" style="5" customWidth="1"/>
    <col min="9733" max="9978" width="8.7265625" style="5"/>
    <col min="9979" max="9979" width="17.1796875" style="5" customWidth="1"/>
    <col min="9980" max="9980" width="9.26953125" style="5" customWidth="1"/>
    <col min="9981" max="9981" width="9.54296875" style="5" bestFit="1" customWidth="1"/>
    <col min="9982" max="9982" width="8.7265625" style="5"/>
    <col min="9983" max="9983" width="13.54296875" style="5" customWidth="1"/>
    <col min="9984" max="9984" width="8.7265625" style="5"/>
    <col min="9985" max="9985" width="3.7265625" style="5" customWidth="1"/>
    <col min="9986" max="9986" width="8.7265625" style="5"/>
    <col min="9987" max="9987" width="9.54296875" style="5" customWidth="1"/>
    <col min="9988" max="9988" width="9.1796875" style="5" customWidth="1"/>
    <col min="9989" max="10234" width="8.7265625" style="5"/>
    <col min="10235" max="10235" width="17.1796875" style="5" customWidth="1"/>
    <col min="10236" max="10236" width="9.26953125" style="5" customWidth="1"/>
    <col min="10237" max="10237" width="9.54296875" style="5" bestFit="1" customWidth="1"/>
    <col min="10238" max="10238" width="8.7265625" style="5"/>
    <col min="10239" max="10239" width="13.54296875" style="5" customWidth="1"/>
    <col min="10240" max="10240" width="8.7265625" style="5"/>
    <col min="10241" max="10241" width="3.7265625" style="5" customWidth="1"/>
    <col min="10242" max="10242" width="8.7265625" style="5"/>
    <col min="10243" max="10243" width="9.54296875" style="5" customWidth="1"/>
    <col min="10244" max="10244" width="9.1796875" style="5" customWidth="1"/>
    <col min="10245" max="10490" width="8.7265625" style="5"/>
    <col min="10491" max="10491" width="17.1796875" style="5" customWidth="1"/>
    <col min="10492" max="10492" width="9.26953125" style="5" customWidth="1"/>
    <col min="10493" max="10493" width="9.54296875" style="5" bestFit="1" customWidth="1"/>
    <col min="10494" max="10494" width="8.7265625" style="5"/>
    <col min="10495" max="10495" width="13.54296875" style="5" customWidth="1"/>
    <col min="10496" max="10496" width="8.7265625" style="5"/>
    <col min="10497" max="10497" width="3.7265625" style="5" customWidth="1"/>
    <col min="10498" max="10498" width="8.7265625" style="5"/>
    <col min="10499" max="10499" width="9.54296875" style="5" customWidth="1"/>
    <col min="10500" max="10500" width="9.1796875" style="5" customWidth="1"/>
    <col min="10501" max="10746" width="8.7265625" style="5"/>
    <col min="10747" max="10747" width="17.1796875" style="5" customWidth="1"/>
    <col min="10748" max="10748" width="9.26953125" style="5" customWidth="1"/>
    <col min="10749" max="10749" width="9.54296875" style="5" bestFit="1" customWidth="1"/>
    <col min="10750" max="10750" width="8.7265625" style="5"/>
    <col min="10751" max="10751" width="13.54296875" style="5" customWidth="1"/>
    <col min="10752" max="10752" width="8.7265625" style="5"/>
    <col min="10753" max="10753" width="3.7265625" style="5" customWidth="1"/>
    <col min="10754" max="10754" width="8.7265625" style="5"/>
    <col min="10755" max="10755" width="9.54296875" style="5" customWidth="1"/>
    <col min="10756" max="10756" width="9.1796875" style="5" customWidth="1"/>
    <col min="10757" max="11002" width="8.7265625" style="5"/>
    <col min="11003" max="11003" width="17.1796875" style="5" customWidth="1"/>
    <col min="11004" max="11004" width="9.26953125" style="5" customWidth="1"/>
    <col min="11005" max="11005" width="9.54296875" style="5" bestFit="1" customWidth="1"/>
    <col min="11006" max="11006" width="8.7265625" style="5"/>
    <col min="11007" max="11007" width="13.54296875" style="5" customWidth="1"/>
    <col min="11008" max="11008" width="8.7265625" style="5"/>
    <col min="11009" max="11009" width="3.7265625" style="5" customWidth="1"/>
    <col min="11010" max="11010" width="8.7265625" style="5"/>
    <col min="11011" max="11011" width="9.54296875" style="5" customWidth="1"/>
    <col min="11012" max="11012" width="9.1796875" style="5" customWidth="1"/>
    <col min="11013" max="11258" width="8.7265625" style="5"/>
    <col min="11259" max="11259" width="17.1796875" style="5" customWidth="1"/>
    <col min="11260" max="11260" width="9.26953125" style="5" customWidth="1"/>
    <col min="11261" max="11261" width="9.54296875" style="5" bestFit="1" customWidth="1"/>
    <col min="11262" max="11262" width="8.7265625" style="5"/>
    <col min="11263" max="11263" width="13.54296875" style="5" customWidth="1"/>
    <col min="11264" max="11264" width="8.7265625" style="5"/>
    <col min="11265" max="11265" width="3.7265625" style="5" customWidth="1"/>
    <col min="11266" max="11266" width="8.7265625" style="5"/>
    <col min="11267" max="11267" width="9.54296875" style="5" customWidth="1"/>
    <col min="11268" max="11268" width="9.1796875" style="5" customWidth="1"/>
    <col min="11269" max="11514" width="8.7265625" style="5"/>
    <col min="11515" max="11515" width="17.1796875" style="5" customWidth="1"/>
    <col min="11516" max="11516" width="9.26953125" style="5" customWidth="1"/>
    <col min="11517" max="11517" width="9.54296875" style="5" bestFit="1" customWidth="1"/>
    <col min="11518" max="11518" width="8.7265625" style="5"/>
    <col min="11519" max="11519" width="13.54296875" style="5" customWidth="1"/>
    <col min="11520" max="11520" width="8.7265625" style="5"/>
    <col min="11521" max="11521" width="3.7265625" style="5" customWidth="1"/>
    <col min="11522" max="11522" width="8.7265625" style="5"/>
    <col min="11523" max="11523" width="9.54296875" style="5" customWidth="1"/>
    <col min="11524" max="11524" width="9.1796875" style="5" customWidth="1"/>
    <col min="11525" max="11770" width="8.7265625" style="5"/>
    <col min="11771" max="11771" width="17.1796875" style="5" customWidth="1"/>
    <col min="11772" max="11772" width="9.26953125" style="5" customWidth="1"/>
    <col min="11773" max="11773" width="9.54296875" style="5" bestFit="1" customWidth="1"/>
    <col min="11774" max="11774" width="8.7265625" style="5"/>
    <col min="11775" max="11775" width="13.54296875" style="5" customWidth="1"/>
    <col min="11776" max="11776" width="8.7265625" style="5"/>
    <col min="11777" max="11777" width="3.7265625" style="5" customWidth="1"/>
    <col min="11778" max="11778" width="8.7265625" style="5"/>
    <col min="11779" max="11779" width="9.54296875" style="5" customWidth="1"/>
    <col min="11780" max="11780" width="9.1796875" style="5" customWidth="1"/>
    <col min="11781" max="12026" width="8.7265625" style="5"/>
    <col min="12027" max="12027" width="17.1796875" style="5" customWidth="1"/>
    <col min="12028" max="12028" width="9.26953125" style="5" customWidth="1"/>
    <col min="12029" max="12029" width="9.54296875" style="5" bestFit="1" customWidth="1"/>
    <col min="12030" max="12030" width="8.7265625" style="5"/>
    <col min="12031" max="12031" width="13.54296875" style="5" customWidth="1"/>
    <col min="12032" max="12032" width="8.7265625" style="5"/>
    <col min="12033" max="12033" width="3.7265625" style="5" customWidth="1"/>
    <col min="12034" max="12034" width="8.7265625" style="5"/>
    <col min="12035" max="12035" width="9.54296875" style="5" customWidth="1"/>
    <col min="12036" max="12036" width="9.1796875" style="5" customWidth="1"/>
    <col min="12037" max="12282" width="8.7265625" style="5"/>
    <col min="12283" max="12283" width="17.1796875" style="5" customWidth="1"/>
    <col min="12284" max="12284" width="9.26953125" style="5" customWidth="1"/>
    <col min="12285" max="12285" width="9.54296875" style="5" bestFit="1" customWidth="1"/>
    <col min="12286" max="12286" width="8.7265625" style="5"/>
    <col min="12287" max="12287" width="13.54296875" style="5" customWidth="1"/>
    <col min="12288" max="12288" width="8.7265625" style="5"/>
    <col min="12289" max="12289" width="3.7265625" style="5" customWidth="1"/>
    <col min="12290" max="12290" width="8.7265625" style="5"/>
    <col min="12291" max="12291" width="9.54296875" style="5" customWidth="1"/>
    <col min="12292" max="12292" width="9.1796875" style="5" customWidth="1"/>
    <col min="12293" max="12538" width="8.7265625" style="5"/>
    <col min="12539" max="12539" width="17.1796875" style="5" customWidth="1"/>
    <col min="12540" max="12540" width="9.26953125" style="5" customWidth="1"/>
    <col min="12541" max="12541" width="9.54296875" style="5" bestFit="1" customWidth="1"/>
    <col min="12542" max="12542" width="8.7265625" style="5"/>
    <col min="12543" max="12543" width="13.54296875" style="5" customWidth="1"/>
    <col min="12544" max="12544" width="8.7265625" style="5"/>
    <col min="12545" max="12545" width="3.7265625" style="5" customWidth="1"/>
    <col min="12546" max="12546" width="8.7265625" style="5"/>
    <col min="12547" max="12547" width="9.54296875" style="5" customWidth="1"/>
    <col min="12548" max="12548" width="9.1796875" style="5" customWidth="1"/>
    <col min="12549" max="12794" width="8.7265625" style="5"/>
    <col min="12795" max="12795" width="17.1796875" style="5" customWidth="1"/>
    <col min="12796" max="12796" width="9.26953125" style="5" customWidth="1"/>
    <col min="12797" max="12797" width="9.54296875" style="5" bestFit="1" customWidth="1"/>
    <col min="12798" max="12798" width="8.7265625" style="5"/>
    <col min="12799" max="12799" width="13.54296875" style="5" customWidth="1"/>
    <col min="12800" max="12800" width="8.7265625" style="5"/>
    <col min="12801" max="12801" width="3.7265625" style="5" customWidth="1"/>
    <col min="12802" max="12802" width="8.7265625" style="5"/>
    <col min="12803" max="12803" width="9.54296875" style="5" customWidth="1"/>
    <col min="12804" max="12804" width="9.1796875" style="5" customWidth="1"/>
    <col min="12805" max="13050" width="8.7265625" style="5"/>
    <col min="13051" max="13051" width="17.1796875" style="5" customWidth="1"/>
    <col min="13052" max="13052" width="9.26953125" style="5" customWidth="1"/>
    <col min="13053" max="13053" width="9.54296875" style="5" bestFit="1" customWidth="1"/>
    <col min="13054" max="13054" width="8.7265625" style="5"/>
    <col min="13055" max="13055" width="13.54296875" style="5" customWidth="1"/>
    <col min="13056" max="13056" width="8.7265625" style="5"/>
    <col min="13057" max="13057" width="3.7265625" style="5" customWidth="1"/>
    <col min="13058" max="13058" width="8.7265625" style="5"/>
    <col min="13059" max="13059" width="9.54296875" style="5" customWidth="1"/>
    <col min="13060" max="13060" width="9.1796875" style="5" customWidth="1"/>
    <col min="13061" max="13306" width="8.7265625" style="5"/>
    <col min="13307" max="13307" width="17.1796875" style="5" customWidth="1"/>
    <col min="13308" max="13308" width="9.26953125" style="5" customWidth="1"/>
    <col min="13309" max="13309" width="9.54296875" style="5" bestFit="1" customWidth="1"/>
    <col min="13310" max="13310" width="8.7265625" style="5"/>
    <col min="13311" max="13311" width="13.54296875" style="5" customWidth="1"/>
    <col min="13312" max="13312" width="8.7265625" style="5"/>
    <col min="13313" max="13313" width="3.7265625" style="5" customWidth="1"/>
    <col min="13314" max="13314" width="8.7265625" style="5"/>
    <col min="13315" max="13315" width="9.54296875" style="5" customWidth="1"/>
    <col min="13316" max="13316" width="9.1796875" style="5" customWidth="1"/>
    <col min="13317" max="13562" width="8.7265625" style="5"/>
    <col min="13563" max="13563" width="17.1796875" style="5" customWidth="1"/>
    <col min="13564" max="13564" width="9.26953125" style="5" customWidth="1"/>
    <col min="13565" max="13565" width="9.54296875" style="5" bestFit="1" customWidth="1"/>
    <col min="13566" max="13566" width="8.7265625" style="5"/>
    <col min="13567" max="13567" width="13.54296875" style="5" customWidth="1"/>
    <col min="13568" max="13568" width="8.7265625" style="5"/>
    <col min="13569" max="13569" width="3.7265625" style="5" customWidth="1"/>
    <col min="13570" max="13570" width="8.7265625" style="5"/>
    <col min="13571" max="13571" width="9.54296875" style="5" customWidth="1"/>
    <col min="13572" max="13572" width="9.1796875" style="5" customWidth="1"/>
    <col min="13573" max="13818" width="8.7265625" style="5"/>
    <col min="13819" max="13819" width="17.1796875" style="5" customWidth="1"/>
    <col min="13820" max="13820" width="9.26953125" style="5" customWidth="1"/>
    <col min="13821" max="13821" width="9.54296875" style="5" bestFit="1" customWidth="1"/>
    <col min="13822" max="13822" width="8.7265625" style="5"/>
    <col min="13823" max="13823" width="13.54296875" style="5" customWidth="1"/>
    <col min="13824" max="13824" width="8.7265625" style="5"/>
    <col min="13825" max="13825" width="3.7265625" style="5" customWidth="1"/>
    <col min="13826" max="13826" width="8.7265625" style="5"/>
    <col min="13827" max="13827" width="9.54296875" style="5" customWidth="1"/>
    <col min="13828" max="13828" width="9.1796875" style="5" customWidth="1"/>
    <col min="13829" max="14074" width="8.7265625" style="5"/>
    <col min="14075" max="14075" width="17.1796875" style="5" customWidth="1"/>
    <col min="14076" max="14076" width="9.26953125" style="5" customWidth="1"/>
    <col min="14077" max="14077" width="9.54296875" style="5" bestFit="1" customWidth="1"/>
    <col min="14078" max="14078" width="8.7265625" style="5"/>
    <col min="14079" max="14079" width="13.54296875" style="5" customWidth="1"/>
    <col min="14080" max="14080" width="8.7265625" style="5"/>
    <col min="14081" max="14081" width="3.7265625" style="5" customWidth="1"/>
    <col min="14082" max="14082" width="8.7265625" style="5"/>
    <col min="14083" max="14083" width="9.54296875" style="5" customWidth="1"/>
    <col min="14084" max="14084" width="9.1796875" style="5" customWidth="1"/>
    <col min="14085" max="14330" width="8.7265625" style="5"/>
    <col min="14331" max="14331" width="17.1796875" style="5" customWidth="1"/>
    <col min="14332" max="14332" width="9.26953125" style="5" customWidth="1"/>
    <col min="14333" max="14333" width="9.54296875" style="5" bestFit="1" customWidth="1"/>
    <col min="14334" max="14334" width="8.7265625" style="5"/>
    <col min="14335" max="14335" width="13.54296875" style="5" customWidth="1"/>
    <col min="14336" max="14336" width="8.7265625" style="5"/>
    <col min="14337" max="14337" width="3.7265625" style="5" customWidth="1"/>
    <col min="14338" max="14338" width="8.7265625" style="5"/>
    <col min="14339" max="14339" width="9.54296875" style="5" customWidth="1"/>
    <col min="14340" max="14340" width="9.1796875" style="5" customWidth="1"/>
    <col min="14341" max="14586" width="8.7265625" style="5"/>
    <col min="14587" max="14587" width="17.1796875" style="5" customWidth="1"/>
    <col min="14588" max="14588" width="9.26953125" style="5" customWidth="1"/>
    <col min="14589" max="14589" width="9.54296875" style="5" bestFit="1" customWidth="1"/>
    <col min="14590" max="14590" width="8.7265625" style="5"/>
    <col min="14591" max="14591" width="13.54296875" style="5" customWidth="1"/>
    <col min="14592" max="14592" width="8.7265625" style="5"/>
    <col min="14593" max="14593" width="3.7265625" style="5" customWidth="1"/>
    <col min="14594" max="14594" width="8.7265625" style="5"/>
    <col min="14595" max="14595" width="9.54296875" style="5" customWidth="1"/>
    <col min="14596" max="14596" width="9.1796875" style="5" customWidth="1"/>
    <col min="14597" max="14842" width="8.7265625" style="5"/>
    <col min="14843" max="14843" width="17.1796875" style="5" customWidth="1"/>
    <col min="14844" max="14844" width="9.26953125" style="5" customWidth="1"/>
    <col min="14845" max="14845" width="9.54296875" style="5" bestFit="1" customWidth="1"/>
    <col min="14846" max="14846" width="8.7265625" style="5"/>
    <col min="14847" max="14847" width="13.54296875" style="5" customWidth="1"/>
    <col min="14848" max="14848" width="8.7265625" style="5"/>
    <col min="14849" max="14849" width="3.7265625" style="5" customWidth="1"/>
    <col min="14850" max="14850" width="8.7265625" style="5"/>
    <col min="14851" max="14851" width="9.54296875" style="5" customWidth="1"/>
    <col min="14852" max="14852" width="9.1796875" style="5" customWidth="1"/>
    <col min="14853" max="15098" width="8.7265625" style="5"/>
    <col min="15099" max="15099" width="17.1796875" style="5" customWidth="1"/>
    <col min="15100" max="15100" width="9.26953125" style="5" customWidth="1"/>
    <col min="15101" max="15101" width="9.54296875" style="5" bestFit="1" customWidth="1"/>
    <col min="15102" max="15102" width="8.7265625" style="5"/>
    <col min="15103" max="15103" width="13.54296875" style="5" customWidth="1"/>
    <col min="15104" max="15104" width="8.7265625" style="5"/>
    <col min="15105" max="15105" width="3.7265625" style="5" customWidth="1"/>
    <col min="15106" max="15106" width="8.7265625" style="5"/>
    <col min="15107" max="15107" width="9.54296875" style="5" customWidth="1"/>
    <col min="15108" max="15108" width="9.1796875" style="5" customWidth="1"/>
    <col min="15109" max="15354" width="8.7265625" style="5"/>
    <col min="15355" max="15355" width="17.1796875" style="5" customWidth="1"/>
    <col min="15356" max="15356" width="9.26953125" style="5" customWidth="1"/>
    <col min="15357" max="15357" width="9.54296875" style="5" bestFit="1" customWidth="1"/>
    <col min="15358" max="15358" width="8.7265625" style="5"/>
    <col min="15359" max="15359" width="13.54296875" style="5" customWidth="1"/>
    <col min="15360" max="15360" width="8.7265625" style="5"/>
    <col min="15361" max="15361" width="3.7265625" style="5" customWidth="1"/>
    <col min="15362" max="15362" width="8.7265625" style="5"/>
    <col min="15363" max="15363" width="9.54296875" style="5" customWidth="1"/>
    <col min="15364" max="15364" width="9.1796875" style="5" customWidth="1"/>
    <col min="15365" max="15610" width="8.7265625" style="5"/>
    <col min="15611" max="15611" width="17.1796875" style="5" customWidth="1"/>
    <col min="15612" max="15612" width="9.26953125" style="5" customWidth="1"/>
    <col min="15613" max="15613" width="9.54296875" style="5" bestFit="1" customWidth="1"/>
    <col min="15614" max="15614" width="8.7265625" style="5"/>
    <col min="15615" max="15615" width="13.54296875" style="5" customWidth="1"/>
    <col min="15616" max="15616" width="8.7265625" style="5"/>
    <col min="15617" max="15617" width="3.7265625" style="5" customWidth="1"/>
    <col min="15618" max="15618" width="8.7265625" style="5"/>
    <col min="15619" max="15619" width="9.54296875" style="5" customWidth="1"/>
    <col min="15620" max="15620" width="9.1796875" style="5" customWidth="1"/>
    <col min="15621" max="15866" width="8.7265625" style="5"/>
    <col min="15867" max="15867" width="17.1796875" style="5" customWidth="1"/>
    <col min="15868" max="15868" width="9.26953125" style="5" customWidth="1"/>
    <col min="15869" max="15869" width="9.54296875" style="5" bestFit="1" customWidth="1"/>
    <col min="15870" max="15870" width="8.7265625" style="5"/>
    <col min="15871" max="15871" width="13.54296875" style="5" customWidth="1"/>
    <col min="15872" max="15872" width="8.7265625" style="5"/>
    <col min="15873" max="15873" width="3.7265625" style="5" customWidth="1"/>
    <col min="15874" max="15874" width="8.7265625" style="5"/>
    <col min="15875" max="15875" width="9.54296875" style="5" customWidth="1"/>
    <col min="15876" max="15876" width="9.1796875" style="5" customWidth="1"/>
    <col min="15877" max="16122" width="8.7265625" style="5"/>
    <col min="16123" max="16123" width="17.1796875" style="5" customWidth="1"/>
    <col min="16124" max="16124" width="9.26953125" style="5" customWidth="1"/>
    <col min="16125" max="16125" width="9.54296875" style="5" bestFit="1" customWidth="1"/>
    <col min="16126" max="16126" width="8.7265625" style="5"/>
    <col min="16127" max="16127" width="13.54296875" style="5" customWidth="1"/>
    <col min="16128" max="16128" width="8.7265625" style="5"/>
    <col min="16129" max="16129" width="3.7265625" style="5" customWidth="1"/>
    <col min="16130" max="16130" width="8.7265625" style="5"/>
    <col min="16131" max="16131" width="9.54296875" style="5" customWidth="1"/>
    <col min="16132" max="16132" width="9.1796875" style="5" customWidth="1"/>
    <col min="16133" max="16384" width="8.7265625" style="5"/>
  </cols>
  <sheetData>
    <row r="1" spans="1:17">
      <c r="H1" s="337" t="s">
        <v>312</v>
      </c>
      <c r="I1" s="337"/>
      <c r="J1" s="337"/>
      <c r="K1" s="337"/>
      <c r="L1" s="337"/>
      <c r="M1" s="337"/>
      <c r="N1" s="337"/>
      <c r="O1" s="337"/>
      <c r="P1" s="337"/>
      <c r="Q1" s="337"/>
    </row>
    <row r="2" spans="1:17">
      <c r="B2" s="335" t="s">
        <v>28</v>
      </c>
      <c r="C2" s="335"/>
      <c r="D2" s="335"/>
      <c r="E2" s="335"/>
      <c r="F2" s="335"/>
    </row>
    <row r="3" spans="1:17" ht="52.5">
      <c r="B3" s="57" t="s">
        <v>51</v>
      </c>
      <c r="C3" s="57" t="s">
        <v>52</v>
      </c>
      <c r="D3" s="57" t="s">
        <v>309</v>
      </c>
      <c r="E3" s="58" t="s">
        <v>310</v>
      </c>
      <c r="F3" s="57" t="s">
        <v>27</v>
      </c>
    </row>
    <row r="5" spans="1:17">
      <c r="A5" s="59" t="s">
        <v>33</v>
      </c>
      <c r="B5" s="60">
        <v>75.474883699999992</v>
      </c>
      <c r="C5" s="60">
        <v>0.36959670999999999</v>
      </c>
      <c r="D5" s="60">
        <v>52.096183449999984</v>
      </c>
      <c r="E5" s="60">
        <v>156.56274861000003</v>
      </c>
      <c r="F5" s="60">
        <v>3.7291214300000002</v>
      </c>
    </row>
    <row r="6" spans="1:17">
      <c r="A6" s="59" t="s">
        <v>34</v>
      </c>
      <c r="B6" s="60">
        <v>1.5311819199999996</v>
      </c>
      <c r="C6" s="60">
        <v>0.31471031999999993</v>
      </c>
      <c r="D6" s="60">
        <v>2.0876350399999994</v>
      </c>
      <c r="E6" s="60">
        <v>7.26628863</v>
      </c>
      <c r="F6" s="60">
        <v>0.18099364000000001</v>
      </c>
    </row>
    <row r="7" spans="1:17">
      <c r="A7" s="59" t="s">
        <v>35</v>
      </c>
      <c r="B7" s="60">
        <v>92.849583799999976</v>
      </c>
      <c r="C7" s="60">
        <v>0.22449532</v>
      </c>
      <c r="D7" s="60">
        <v>77.700365700000006</v>
      </c>
      <c r="E7" s="60">
        <v>179.98862179</v>
      </c>
      <c r="F7" s="60">
        <v>3.38381263</v>
      </c>
    </row>
    <row r="8" spans="1:17">
      <c r="A8" s="59" t="s">
        <v>36</v>
      </c>
      <c r="B8" s="60">
        <v>0.49245319999999998</v>
      </c>
      <c r="C8" s="60">
        <v>6.0717310000000004E-2</v>
      </c>
      <c r="D8" s="60">
        <v>1.4336462400000007</v>
      </c>
      <c r="E8" s="60">
        <v>3.7436821499999997</v>
      </c>
      <c r="F8" s="60">
        <v>9.3171839999999992E-2</v>
      </c>
    </row>
    <row r="9" spans="1:17">
      <c r="A9" s="59" t="s">
        <v>483</v>
      </c>
      <c r="B9" s="60">
        <v>14.314278509999806</v>
      </c>
      <c r="C9" s="60">
        <v>0.41566500000000001</v>
      </c>
      <c r="D9" s="60">
        <v>14.725189289999994</v>
      </c>
      <c r="E9" s="60">
        <v>37.623975499999915</v>
      </c>
      <c r="F9" s="60">
        <v>1.7315006300000022</v>
      </c>
    </row>
    <row r="10" spans="1:17">
      <c r="A10" s="59" t="s">
        <v>37</v>
      </c>
      <c r="B10" s="60">
        <v>70.836037440000013</v>
      </c>
      <c r="C10" s="60">
        <v>0.30682667000000008</v>
      </c>
      <c r="D10" s="60">
        <v>57.646899049999973</v>
      </c>
      <c r="E10" s="60">
        <v>191.59770563000001</v>
      </c>
      <c r="F10" s="60">
        <v>4.4109439300000011</v>
      </c>
    </row>
    <row r="11" spans="1:17">
      <c r="A11" s="59" t="s">
        <v>38</v>
      </c>
      <c r="B11" s="60">
        <v>4.1362826899999998</v>
      </c>
      <c r="C11" s="60">
        <v>0.65582797999999998</v>
      </c>
      <c r="D11" s="60">
        <v>6.460116750000001</v>
      </c>
      <c r="E11" s="60">
        <v>10.7299329</v>
      </c>
      <c r="F11" s="60">
        <v>0.41880822000000001</v>
      </c>
    </row>
    <row r="12" spans="1:17">
      <c r="A12" s="59" t="s">
        <v>53</v>
      </c>
      <c r="B12" s="60">
        <v>43.736672829999996</v>
      </c>
      <c r="C12" s="60">
        <v>0.19361204999999998</v>
      </c>
      <c r="D12" s="60">
        <v>54.151979390000001</v>
      </c>
      <c r="E12" s="60">
        <v>176.75889132999998</v>
      </c>
      <c r="F12" s="60">
        <v>5.4179736399999996</v>
      </c>
    </row>
    <row r="13" spans="1:17">
      <c r="A13" s="59" t="s">
        <v>39</v>
      </c>
      <c r="B13" s="60">
        <v>13.395588539999997</v>
      </c>
      <c r="C13" s="60">
        <v>7.6025429999999991E-2</v>
      </c>
      <c r="D13" s="60">
        <v>30.649665940000002</v>
      </c>
      <c r="E13" s="60">
        <v>81.820658009999988</v>
      </c>
      <c r="F13" s="60">
        <v>1.2238340599999997</v>
      </c>
    </row>
    <row r="14" spans="1:17">
      <c r="A14" s="59" t="s">
        <v>40</v>
      </c>
      <c r="B14" s="60">
        <v>6.3008035199999997</v>
      </c>
      <c r="C14" s="60">
        <v>0.61001990000000006</v>
      </c>
      <c r="D14" s="60">
        <v>27.68099037</v>
      </c>
      <c r="E14" s="60">
        <v>49.345552789999999</v>
      </c>
      <c r="F14" s="60">
        <v>1.0293687600000001</v>
      </c>
    </row>
    <row r="15" spans="1:17">
      <c r="A15" s="59" t="s">
        <v>41</v>
      </c>
      <c r="B15" s="60">
        <v>20.531936640000001</v>
      </c>
      <c r="C15" s="60">
        <v>0.80094876999999998</v>
      </c>
      <c r="D15" s="60">
        <v>23.070864580000006</v>
      </c>
      <c r="E15" s="60">
        <v>78.197612950000007</v>
      </c>
      <c r="F15" s="60">
        <v>1.4633265600000001</v>
      </c>
    </row>
    <row r="16" spans="1:17">
      <c r="A16" s="59" t="s">
        <v>42</v>
      </c>
      <c r="B16" s="60">
        <v>12.241770789999997</v>
      </c>
      <c r="C16" s="60">
        <v>1.5764653599999998</v>
      </c>
      <c r="D16" s="60">
        <v>53.580882709999983</v>
      </c>
      <c r="E16" s="60">
        <v>79.615657339999998</v>
      </c>
      <c r="F16" s="60">
        <v>1.6808333499999999</v>
      </c>
    </row>
    <row r="17" spans="1:8">
      <c r="A17" s="59" t="s">
        <v>43</v>
      </c>
      <c r="B17" s="60">
        <v>4.7859230099999994</v>
      </c>
      <c r="C17" s="60">
        <v>1.4998965100000003</v>
      </c>
      <c r="D17" s="60">
        <v>21.54361746</v>
      </c>
      <c r="E17" s="60">
        <v>49.401831250000008</v>
      </c>
      <c r="F17" s="60">
        <v>2.6424655800000001</v>
      </c>
    </row>
    <row r="18" spans="1:8">
      <c r="A18" s="59" t="s">
        <v>44</v>
      </c>
      <c r="B18" s="60">
        <v>5.3941781999999989</v>
      </c>
      <c r="C18" s="60">
        <v>0.49046393999999999</v>
      </c>
      <c r="D18" s="60">
        <v>10.315407579999999</v>
      </c>
      <c r="E18" s="60">
        <v>29.601732479999999</v>
      </c>
      <c r="F18" s="60">
        <v>0.49389246999999997</v>
      </c>
    </row>
    <row r="19" spans="1:8">
      <c r="A19" s="59" t="s">
        <v>45</v>
      </c>
      <c r="B19" s="60">
        <v>10.377522540000001</v>
      </c>
      <c r="C19" s="60">
        <v>2.0633722899999998</v>
      </c>
      <c r="D19" s="60">
        <v>53.591276260000015</v>
      </c>
      <c r="E19" s="60">
        <v>74.766243840000001</v>
      </c>
      <c r="F19" s="60">
        <v>2.28162223</v>
      </c>
    </row>
    <row r="20" spans="1:8">
      <c r="A20" s="59" t="s">
        <v>46</v>
      </c>
      <c r="B20" s="60">
        <v>37.086063429999989</v>
      </c>
      <c r="C20" s="60">
        <v>3.1234763000000001</v>
      </c>
      <c r="D20" s="60">
        <v>137.89000630999996</v>
      </c>
      <c r="E20" s="60">
        <v>234.03580997</v>
      </c>
      <c r="F20" s="60">
        <v>4.5429164699999998</v>
      </c>
    </row>
    <row r="21" spans="1:8">
      <c r="A21" s="59" t="s">
        <v>47</v>
      </c>
      <c r="B21" s="60">
        <v>11.158083049999998</v>
      </c>
      <c r="C21" s="60">
        <v>0.97756997000000001</v>
      </c>
      <c r="D21" s="60">
        <v>24.834774590000002</v>
      </c>
      <c r="E21" s="60">
        <v>57.67102783</v>
      </c>
      <c r="F21" s="60">
        <v>1.51342965</v>
      </c>
    </row>
    <row r="22" spans="1:8">
      <c r="A22" s="59" t="s">
        <v>48</v>
      </c>
      <c r="B22" s="60">
        <v>8.0125434799999997</v>
      </c>
      <c r="C22" s="60">
        <v>0.16832702999999999</v>
      </c>
      <c r="D22" s="60">
        <v>67.058734260000008</v>
      </c>
      <c r="E22" s="60">
        <v>68.089731819999997</v>
      </c>
      <c r="F22" s="60">
        <v>1.29048871</v>
      </c>
    </row>
    <row r="23" spans="1:8">
      <c r="A23" s="59" t="s">
        <v>49</v>
      </c>
      <c r="B23" s="60">
        <v>38.242844380000001</v>
      </c>
      <c r="C23" s="60">
        <v>3.7304812199999997</v>
      </c>
      <c r="D23" s="60">
        <v>89.600836670000007</v>
      </c>
      <c r="E23" s="60">
        <v>194.70710278000001</v>
      </c>
      <c r="F23" s="60">
        <v>6.2540204399999997</v>
      </c>
    </row>
    <row r="24" spans="1:8">
      <c r="A24" s="59" t="s">
        <v>50</v>
      </c>
      <c r="B24" s="60">
        <v>22.501511579999999</v>
      </c>
      <c r="C24" s="60">
        <v>3.6003227400000002</v>
      </c>
      <c r="D24" s="60">
        <v>80.094434770000007</v>
      </c>
      <c r="E24" s="60">
        <v>138.79836513000001</v>
      </c>
      <c r="F24" s="60">
        <v>9.0360850200000016</v>
      </c>
    </row>
    <row r="25" spans="1:8">
      <c r="A25" s="59"/>
      <c r="B25" s="60"/>
      <c r="C25" s="60"/>
      <c r="D25" s="60"/>
      <c r="E25" s="60"/>
      <c r="F25" s="60"/>
    </row>
    <row r="26" spans="1:8">
      <c r="A26" s="59" t="s">
        <v>22</v>
      </c>
      <c r="B26" s="62">
        <f>SUM(B5:B25)</f>
        <v>493.40014324999964</v>
      </c>
      <c r="C26" s="62">
        <f>SUM(C5:C25)</f>
        <v>21.25882082</v>
      </c>
      <c r="D26" s="62">
        <f>SUM(D5:D25)</f>
        <v>886.21350641000004</v>
      </c>
      <c r="E26" s="62">
        <f>SUM(E5:E25)</f>
        <v>1900.3231727299999</v>
      </c>
      <c r="F26" s="62">
        <f>SUM(F5:F25)</f>
        <v>52.818609260000002</v>
      </c>
    </row>
    <row r="28" spans="1:8">
      <c r="B28" s="61"/>
      <c r="C28" s="61"/>
      <c r="D28" s="61"/>
      <c r="E28" s="61"/>
      <c r="F28" s="61"/>
    </row>
    <row r="29" spans="1:8">
      <c r="H29" s="59" t="s">
        <v>311</v>
      </c>
    </row>
    <row r="31" spans="1:8">
      <c r="H31" s="56" t="s">
        <v>308</v>
      </c>
    </row>
  </sheetData>
  <mergeCells count="2">
    <mergeCell ref="H1:Q1"/>
    <mergeCell ref="B2:F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76190-46A4-4DB6-8557-3FF77AD825D6}">
  <dimension ref="A1:E31"/>
  <sheetViews>
    <sheetView zoomScale="70" zoomScaleNormal="70" workbookViewId="0"/>
  </sheetViews>
  <sheetFormatPr defaultColWidth="8.7265625" defaultRowHeight="14.5"/>
  <cols>
    <col min="1" max="1" width="29.1796875" style="46" customWidth="1"/>
    <col min="2" max="2" width="21.54296875" style="46" customWidth="1"/>
    <col min="3" max="3" width="19.7265625" style="46" customWidth="1"/>
    <col min="4" max="4" width="16.54296875" style="46" customWidth="1"/>
    <col min="5" max="5" width="13.54296875" style="46" customWidth="1"/>
    <col min="6" max="16384" width="8.7265625" style="46"/>
  </cols>
  <sheetData>
    <row r="1" spans="1:5">
      <c r="A1" s="317" t="s">
        <v>328</v>
      </c>
    </row>
    <row r="2" spans="1:5">
      <c r="A2" s="233"/>
      <c r="B2" s="234"/>
      <c r="C2" s="233"/>
      <c r="D2" s="233"/>
      <c r="E2" s="233"/>
    </row>
    <row r="3" spans="1:5" ht="39">
      <c r="A3" s="230" t="s">
        <v>88</v>
      </c>
      <c r="B3" s="224" t="s">
        <v>327</v>
      </c>
      <c r="C3" s="224" t="s">
        <v>326</v>
      </c>
      <c r="D3" s="224" t="s">
        <v>325</v>
      </c>
      <c r="E3" s="224" t="s">
        <v>324</v>
      </c>
    </row>
    <row r="4" spans="1:5">
      <c r="A4" s="231"/>
      <c r="B4" s="232" t="s">
        <v>323</v>
      </c>
      <c r="C4" s="232" t="s">
        <v>322</v>
      </c>
      <c r="D4" s="232" t="s">
        <v>321</v>
      </c>
      <c r="E4" s="232" t="s">
        <v>320</v>
      </c>
    </row>
    <row r="5" spans="1:5">
      <c r="A5" s="230"/>
      <c r="B5" s="225"/>
      <c r="C5" s="225"/>
      <c r="D5" s="224"/>
      <c r="E5" s="225"/>
    </row>
    <row r="6" spans="1:5">
      <c r="A6" s="226" t="s">
        <v>33</v>
      </c>
      <c r="B6" s="227">
        <v>1457802805</v>
      </c>
      <c r="C6" s="227">
        <v>167724750.83999997</v>
      </c>
      <c r="D6" s="227">
        <v>1256771648.7251947</v>
      </c>
      <c r="E6" s="228">
        <v>86.209989747220632</v>
      </c>
    </row>
    <row r="7" spans="1:5">
      <c r="A7" s="226" t="s">
        <v>319</v>
      </c>
      <c r="B7" s="227">
        <v>182247369</v>
      </c>
      <c r="C7" s="227">
        <v>8224570.5099999998</v>
      </c>
      <c r="D7" s="227">
        <v>164223339.62109458</v>
      </c>
      <c r="E7" s="228">
        <v>90.110129173439319</v>
      </c>
    </row>
    <row r="8" spans="1:5">
      <c r="A8" s="226" t="s">
        <v>35</v>
      </c>
      <c r="B8" s="227">
        <v>1543418831</v>
      </c>
      <c r="C8" s="227">
        <v>175054757.34999999</v>
      </c>
      <c r="D8" s="227">
        <v>1360909964.2166419</v>
      </c>
      <c r="E8" s="228">
        <v>88.175026563262264</v>
      </c>
    </row>
    <row r="9" spans="1:5">
      <c r="A9" s="226" t="s">
        <v>36</v>
      </c>
      <c r="B9" s="227">
        <v>414272663</v>
      </c>
      <c r="C9" s="227">
        <v>45492918.829999998</v>
      </c>
      <c r="D9" s="227">
        <v>319321207.34326661</v>
      </c>
      <c r="E9" s="228">
        <v>77.079961064982598</v>
      </c>
    </row>
    <row r="10" spans="1:5">
      <c r="A10" s="226" t="s">
        <v>54</v>
      </c>
      <c r="B10" s="227">
        <v>486240834</v>
      </c>
      <c r="C10" s="227">
        <v>23880093.419999998</v>
      </c>
      <c r="D10" s="227">
        <v>456324134.24415839</v>
      </c>
      <c r="E10" s="228">
        <v>93.847349366005403</v>
      </c>
    </row>
    <row r="11" spans="1:5">
      <c r="A11" s="226" t="s">
        <v>55</v>
      </c>
      <c r="B11" s="227">
        <v>400164684</v>
      </c>
      <c r="C11" s="227">
        <v>30170920.359999999</v>
      </c>
      <c r="D11" s="227">
        <v>334998880.77149379</v>
      </c>
      <c r="E11" s="228">
        <v>83.715253785737318</v>
      </c>
    </row>
    <row r="12" spans="1:5">
      <c r="A12" s="226" t="s">
        <v>37</v>
      </c>
      <c r="B12" s="227">
        <v>1561242135</v>
      </c>
      <c r="C12" s="227">
        <v>164426660.64000002</v>
      </c>
      <c r="D12" s="227">
        <v>1415969736.991039</v>
      </c>
      <c r="E12" s="228">
        <v>90.695075750760395</v>
      </c>
    </row>
    <row r="13" spans="1:5">
      <c r="A13" s="229" t="s">
        <v>38</v>
      </c>
      <c r="B13" s="227">
        <v>398600812</v>
      </c>
      <c r="C13" s="227">
        <v>37194412.979999997</v>
      </c>
      <c r="D13" s="227">
        <v>344200040.83226347</v>
      </c>
      <c r="E13" s="228">
        <v>86.352067148388926</v>
      </c>
    </row>
    <row r="14" spans="1:5">
      <c r="A14" s="229" t="s">
        <v>484</v>
      </c>
      <c r="B14" s="227">
        <v>1583136389</v>
      </c>
      <c r="C14" s="227">
        <v>153172637.56999999</v>
      </c>
      <c r="D14" s="227">
        <v>1364805800.0749905</v>
      </c>
      <c r="E14" s="228">
        <v>86.208984239006753</v>
      </c>
    </row>
    <row r="15" spans="1:5">
      <c r="A15" s="226" t="s">
        <v>39</v>
      </c>
      <c r="B15" s="227">
        <v>1291647585</v>
      </c>
      <c r="C15" s="227">
        <v>159699864.46999997</v>
      </c>
      <c r="D15" s="227">
        <v>1094387536.7303896</v>
      </c>
      <c r="E15" s="228">
        <v>84.728028716160182</v>
      </c>
    </row>
    <row r="16" spans="1:5">
      <c r="A16" s="226" t="s">
        <v>40</v>
      </c>
      <c r="B16" s="227">
        <v>1195326465</v>
      </c>
      <c r="C16" s="227">
        <v>147049457.29000002</v>
      </c>
      <c r="D16" s="227">
        <v>1032178605.0998888</v>
      </c>
      <c r="E16" s="228">
        <v>86.35118817518098</v>
      </c>
    </row>
    <row r="17" spans="1:5">
      <c r="A17" s="226" t="s">
        <v>41</v>
      </c>
      <c r="B17" s="227">
        <v>882603324</v>
      </c>
      <c r="C17" s="227">
        <v>93177013.029999986</v>
      </c>
      <c r="D17" s="227">
        <v>736182748.98578846</v>
      </c>
      <c r="E17" s="228">
        <v>83.410375756276721</v>
      </c>
    </row>
    <row r="18" spans="1:5">
      <c r="A18" s="226" t="s">
        <v>42</v>
      </c>
      <c r="B18" s="227">
        <v>1105226591</v>
      </c>
      <c r="C18" s="227">
        <v>105091217.3</v>
      </c>
      <c r="D18" s="227">
        <v>964434345.00847852</v>
      </c>
      <c r="E18" s="228">
        <v>87.261232480469559</v>
      </c>
    </row>
    <row r="19" spans="1:5">
      <c r="A19" s="226" t="s">
        <v>43</v>
      </c>
      <c r="B19" s="227">
        <v>638682909</v>
      </c>
      <c r="C19" s="227">
        <v>76810680.470000014</v>
      </c>
      <c r="D19" s="227">
        <v>527429217.61833334</v>
      </c>
      <c r="E19" s="228">
        <v>82.580762720602777</v>
      </c>
    </row>
    <row r="20" spans="1:5">
      <c r="A20" s="226" t="s">
        <v>44</v>
      </c>
      <c r="B20" s="227">
        <v>281848163</v>
      </c>
      <c r="C20" s="227">
        <v>7076982.9900000002</v>
      </c>
      <c r="D20" s="227">
        <v>228428932.53416666</v>
      </c>
      <c r="E20" s="228">
        <v>81.046805522080575</v>
      </c>
    </row>
    <row r="21" spans="1:5">
      <c r="A21" s="226" t="s">
        <v>45</v>
      </c>
      <c r="B21" s="227">
        <v>2373937508</v>
      </c>
      <c r="C21" s="227">
        <v>218365497.04000008</v>
      </c>
      <c r="D21" s="227">
        <v>1998883912.787025</v>
      </c>
      <c r="E21" s="228">
        <v>84.201201845075062</v>
      </c>
    </row>
    <row r="22" spans="1:5">
      <c r="A22" s="226" t="s">
        <v>46</v>
      </c>
      <c r="B22" s="227">
        <v>2134481739</v>
      </c>
      <c r="C22" s="227">
        <v>248779910.94</v>
      </c>
      <c r="D22" s="227">
        <v>1776155835.5029755</v>
      </c>
      <c r="E22" s="228">
        <v>83.212510233753534</v>
      </c>
    </row>
    <row r="23" spans="1:5">
      <c r="A23" s="226" t="s">
        <v>47</v>
      </c>
      <c r="B23" s="227">
        <v>889809164</v>
      </c>
      <c r="C23" s="227">
        <v>75590697.839999989</v>
      </c>
      <c r="D23" s="227">
        <v>701871946.32371914</v>
      </c>
      <c r="E23" s="228">
        <v>78.878929855988673</v>
      </c>
    </row>
    <row r="24" spans="1:5">
      <c r="A24" s="226" t="s">
        <v>48</v>
      </c>
      <c r="B24" s="227">
        <v>1452496822</v>
      </c>
      <c r="C24" s="227">
        <v>128519533.53</v>
      </c>
      <c r="D24" s="227">
        <v>1207611507.3121488</v>
      </c>
      <c r="E24" s="228">
        <v>83.140388951029934</v>
      </c>
    </row>
    <row r="25" spans="1:5">
      <c r="A25" s="226" t="s">
        <v>49</v>
      </c>
      <c r="B25" s="227">
        <v>2885571080</v>
      </c>
      <c r="C25" s="227">
        <v>361557306.63999999</v>
      </c>
      <c r="D25" s="227">
        <v>2439543364.0473552</v>
      </c>
      <c r="E25" s="228">
        <v>84.542826927949221</v>
      </c>
    </row>
    <row r="26" spans="1:5">
      <c r="A26" s="226" t="s">
        <v>50</v>
      </c>
      <c r="B26" s="227">
        <v>1729292979</v>
      </c>
      <c r="C26" s="227">
        <v>80852777.63000001</v>
      </c>
      <c r="D26" s="227">
        <v>1442599601.8600001</v>
      </c>
      <c r="E26" s="228">
        <v>83.421353083513566</v>
      </c>
    </row>
    <row r="27" spans="1:5">
      <c r="A27" s="229" t="s">
        <v>318</v>
      </c>
      <c r="B27" s="227">
        <v>2860290035</v>
      </c>
      <c r="C27" s="227">
        <v>100051393.07999998</v>
      </c>
      <c r="D27" s="227">
        <v>2568366170.2833333</v>
      </c>
      <c r="E27" s="228">
        <v>89.793906871522324</v>
      </c>
    </row>
    <row r="28" spans="1:5">
      <c r="A28" s="229" t="s">
        <v>317</v>
      </c>
      <c r="B28" s="227">
        <v>130037984</v>
      </c>
      <c r="C28" s="227">
        <v>8352411.1499999994</v>
      </c>
      <c r="D28" s="227">
        <v>120045906.00078401</v>
      </c>
      <c r="E28" s="228">
        <v>92.316031291890837</v>
      </c>
    </row>
    <row r="29" spans="1:5">
      <c r="A29" s="235" t="s">
        <v>316</v>
      </c>
      <c r="B29" s="236">
        <v>27878378869</v>
      </c>
      <c r="C29" s="236">
        <v>2616316465.900001</v>
      </c>
      <c r="D29" s="236">
        <v>23855644382.914528</v>
      </c>
      <c r="E29" s="237">
        <v>85.570414603416395</v>
      </c>
    </row>
    <row r="31" spans="1:5">
      <c r="A31" s="19" t="s">
        <v>329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937A-DF96-4113-9E5E-1DEF9811BCF2}">
  <dimension ref="A1:I33"/>
  <sheetViews>
    <sheetView zoomScale="60" zoomScaleNormal="60" workbookViewId="0">
      <selection activeCell="A2" sqref="A2"/>
    </sheetView>
  </sheetViews>
  <sheetFormatPr defaultColWidth="8.7265625" defaultRowHeight="14.5"/>
  <cols>
    <col min="1" max="1" width="8.54296875" style="46" customWidth="1"/>
    <col min="2" max="2" width="53.26953125" style="46" customWidth="1"/>
    <col min="3" max="3" width="20.81640625" style="46" customWidth="1"/>
    <col min="4" max="4" width="17.453125" style="46" customWidth="1"/>
    <col min="5" max="5" width="12.7265625" style="46" customWidth="1"/>
    <col min="6" max="6" width="17.7265625" style="46" customWidth="1"/>
    <col min="7" max="7" width="18.26953125" style="46" customWidth="1"/>
    <col min="8" max="16384" width="8.7265625" style="46"/>
  </cols>
  <sheetData>
    <row r="1" spans="1:9">
      <c r="A1" s="318" t="s">
        <v>496</v>
      </c>
    </row>
    <row r="2" spans="1:9">
      <c r="A2" s="233"/>
      <c r="B2" s="244"/>
      <c r="C2" s="233"/>
      <c r="D2" s="233"/>
      <c r="E2" s="233"/>
      <c r="F2" s="233"/>
      <c r="G2" s="233"/>
      <c r="I2" s="245"/>
    </row>
    <row r="3" spans="1:9" ht="39">
      <c r="A3" s="240" t="s">
        <v>356</v>
      </c>
      <c r="B3" s="240" t="s">
        <v>357</v>
      </c>
      <c r="C3" s="238" t="s">
        <v>358</v>
      </c>
      <c r="D3" s="238" t="s">
        <v>359</v>
      </c>
      <c r="E3" s="240" t="s">
        <v>350</v>
      </c>
      <c r="F3" s="238" t="s">
        <v>360</v>
      </c>
      <c r="G3" s="238" t="s">
        <v>361</v>
      </c>
    </row>
    <row r="4" spans="1:9">
      <c r="A4" s="241"/>
      <c r="B4" s="242"/>
      <c r="C4" s="243" t="s">
        <v>349</v>
      </c>
      <c r="D4" s="243" t="s">
        <v>347</v>
      </c>
      <c r="E4" s="241" t="s">
        <v>346</v>
      </c>
      <c r="F4" s="243" t="s">
        <v>362</v>
      </c>
      <c r="G4" s="243" t="s">
        <v>363</v>
      </c>
    </row>
    <row r="5" spans="1:9">
      <c r="A5" s="240"/>
      <c r="B5" s="239"/>
      <c r="C5" s="239"/>
      <c r="D5" s="239"/>
      <c r="E5" s="239"/>
      <c r="F5" s="239"/>
      <c r="G5" s="239"/>
    </row>
    <row r="6" spans="1:9">
      <c r="A6" s="240">
        <v>1</v>
      </c>
      <c r="B6" s="248" t="s">
        <v>364</v>
      </c>
      <c r="C6" s="253">
        <v>177568688.01140875</v>
      </c>
      <c r="D6" s="253">
        <v>131984740.39887148</v>
      </c>
      <c r="E6" s="249">
        <v>74.328836844473102</v>
      </c>
      <c r="F6" s="253">
        <v>16519404.379999999</v>
      </c>
      <c r="G6" s="249">
        <v>0.63139932020102185</v>
      </c>
    </row>
    <row r="7" spans="1:9" ht="29">
      <c r="A7" s="240">
        <v>2</v>
      </c>
      <c r="B7" s="248" t="s">
        <v>365</v>
      </c>
      <c r="C7" s="253">
        <v>104899087.77928402</v>
      </c>
      <c r="D7" s="253">
        <v>59929886.185351521</v>
      </c>
      <c r="E7" s="249">
        <v>57.130988890436065</v>
      </c>
      <c r="F7" s="253">
        <v>18400358.670000002</v>
      </c>
      <c r="G7" s="249">
        <v>0.70329254544787534</v>
      </c>
    </row>
    <row r="8" spans="1:9">
      <c r="A8" s="240">
        <v>3</v>
      </c>
      <c r="B8" s="248" t="s">
        <v>366</v>
      </c>
      <c r="C8" s="253">
        <v>208733724.99639016</v>
      </c>
      <c r="D8" s="253">
        <v>169976534.62165543</v>
      </c>
      <c r="E8" s="249">
        <v>81.432233638620204</v>
      </c>
      <c r="F8" s="253">
        <v>29604658.599999998</v>
      </c>
      <c r="G8" s="249">
        <v>1.1315396660096373</v>
      </c>
    </row>
    <row r="9" spans="1:9">
      <c r="A9" s="240">
        <v>4</v>
      </c>
      <c r="B9" s="248" t="s">
        <v>367</v>
      </c>
      <c r="C9" s="253">
        <v>7323998333.4978123</v>
      </c>
      <c r="D9" s="253">
        <v>5802868111.3510799</v>
      </c>
      <c r="E9" s="249">
        <v>79.230877003486881</v>
      </c>
      <c r="F9" s="253">
        <v>1006275082.4800003</v>
      </c>
      <c r="G9" s="249">
        <v>38.461520064387422</v>
      </c>
    </row>
    <row r="10" spans="1:9" ht="43.5">
      <c r="A10" s="240">
        <v>5</v>
      </c>
      <c r="B10" s="248" t="s">
        <v>368</v>
      </c>
      <c r="C10" s="253">
        <v>391426865.30695152</v>
      </c>
      <c r="D10" s="253">
        <v>220440515.95861471</v>
      </c>
      <c r="E10" s="249">
        <v>56.317165605316411</v>
      </c>
      <c r="F10" s="253">
        <v>33490940.219999999</v>
      </c>
      <c r="G10" s="249">
        <v>1.2800798625283767</v>
      </c>
    </row>
    <row r="11" spans="1:9">
      <c r="A11" s="240">
        <v>6</v>
      </c>
      <c r="B11" s="248" t="s">
        <v>369</v>
      </c>
      <c r="C11" s="253">
        <v>1802176375.5529897</v>
      </c>
      <c r="D11" s="253">
        <v>1436429309.2932682</v>
      </c>
      <c r="E11" s="249">
        <v>79.705256864911817</v>
      </c>
      <c r="F11" s="253">
        <v>186843156.46000001</v>
      </c>
      <c r="G11" s="249">
        <v>7.1414585695284734</v>
      </c>
    </row>
    <row r="12" spans="1:9">
      <c r="A12" s="240">
        <v>7</v>
      </c>
      <c r="B12" s="248" t="s">
        <v>370</v>
      </c>
      <c r="C12" s="253">
        <v>993405920.94692183</v>
      </c>
      <c r="D12" s="253">
        <v>682196336.57409048</v>
      </c>
      <c r="E12" s="249">
        <v>68.672465322515492</v>
      </c>
      <c r="F12" s="253">
        <v>159140878.22999999</v>
      </c>
      <c r="G12" s="249">
        <v>6.0826310694511614</v>
      </c>
    </row>
    <row r="13" spans="1:9" ht="29">
      <c r="A13" s="240">
        <v>8</v>
      </c>
      <c r="B13" s="248" t="s">
        <v>371</v>
      </c>
      <c r="C13" s="253">
        <v>1103624004.0822623</v>
      </c>
      <c r="D13" s="253">
        <v>858260282.29111087</v>
      </c>
      <c r="E13" s="249">
        <v>77.767453327984853</v>
      </c>
      <c r="F13" s="253">
        <v>125536855.91000001</v>
      </c>
      <c r="G13" s="249">
        <v>4.7982290195469899</v>
      </c>
    </row>
    <row r="14" spans="1:9">
      <c r="A14" s="240">
        <v>9</v>
      </c>
      <c r="B14" s="248" t="s">
        <v>372</v>
      </c>
      <c r="C14" s="253">
        <v>10797836.514420645</v>
      </c>
      <c r="D14" s="253">
        <v>8453384.7430578507</v>
      </c>
      <c r="E14" s="249">
        <v>78.287763773495271</v>
      </c>
      <c r="F14" s="253">
        <v>628180.47999999998</v>
      </c>
      <c r="G14" s="249">
        <v>2.4010110710514107E-2</v>
      </c>
    </row>
    <row r="15" spans="1:9">
      <c r="A15" s="240">
        <v>10</v>
      </c>
      <c r="B15" s="248" t="s">
        <v>373</v>
      </c>
      <c r="C15" s="253">
        <v>3441155445.1827784</v>
      </c>
      <c r="D15" s="253">
        <v>3325833894.822422</v>
      </c>
      <c r="E15" s="249">
        <v>96.648754983684526</v>
      </c>
      <c r="F15" s="253">
        <v>131538726.53999999</v>
      </c>
      <c r="G15" s="249">
        <v>5.0276305735342817</v>
      </c>
    </row>
    <row r="16" spans="1:9">
      <c r="A16" s="240">
        <v>11</v>
      </c>
      <c r="B16" s="248" t="s">
        <v>374</v>
      </c>
      <c r="C16" s="253">
        <v>3311364214.2345943</v>
      </c>
      <c r="D16" s="253">
        <v>3249673176.4339786</v>
      </c>
      <c r="E16" s="249">
        <v>98.136990261130933</v>
      </c>
      <c r="F16" s="253">
        <v>109316450.2</v>
      </c>
      <c r="G16" s="249">
        <v>4.1782579296039293</v>
      </c>
    </row>
    <row r="17" spans="1:7" ht="29">
      <c r="A17" s="240">
        <v>12</v>
      </c>
      <c r="B17" s="248" t="s">
        <v>375</v>
      </c>
      <c r="C17" s="253">
        <v>102494864.37932198</v>
      </c>
      <c r="D17" s="253">
        <v>91738512.833282083</v>
      </c>
      <c r="E17" s="249">
        <v>89.505472677897458</v>
      </c>
      <c r="F17" s="253">
        <v>32412892.789999999</v>
      </c>
      <c r="G17" s="249">
        <v>1.2388750830588122</v>
      </c>
    </row>
    <row r="18" spans="1:7" ht="29">
      <c r="A18" s="240">
        <v>13</v>
      </c>
      <c r="B18" s="248" t="s">
        <v>376</v>
      </c>
      <c r="C18" s="253">
        <v>2862238775.7973099</v>
      </c>
      <c r="D18" s="253">
        <v>2729288378.2683792</v>
      </c>
      <c r="E18" s="249">
        <v>95.355020739249966</v>
      </c>
      <c r="F18" s="253">
        <v>247160476.96000004</v>
      </c>
      <c r="G18" s="249">
        <v>9.4468876445716248</v>
      </c>
    </row>
    <row r="19" spans="1:7">
      <c r="A19" s="240">
        <v>14</v>
      </c>
      <c r="B19" s="248" t="s">
        <v>377</v>
      </c>
      <c r="C19" s="253">
        <v>755213006.43006003</v>
      </c>
      <c r="D19" s="253">
        <v>741347222.82607877</v>
      </c>
      <c r="E19" s="249">
        <v>98.163990359550908</v>
      </c>
      <c r="F19" s="253">
        <v>54700151.219999999</v>
      </c>
      <c r="G19" s="249">
        <v>2.0907314513721653</v>
      </c>
    </row>
    <row r="20" spans="1:7">
      <c r="A20" s="240">
        <v>15</v>
      </c>
      <c r="B20" s="248" t="s">
        <v>378</v>
      </c>
      <c r="C20" s="253">
        <v>47958833.877073139</v>
      </c>
      <c r="D20" s="253">
        <v>42525718.907244332</v>
      </c>
      <c r="E20" s="249">
        <v>88.671294669601792</v>
      </c>
      <c r="F20" s="253">
        <v>596764.22</v>
      </c>
      <c r="G20" s="249">
        <v>2.280932860294162E-2</v>
      </c>
    </row>
    <row r="21" spans="1:7">
      <c r="A21" s="240">
        <v>16</v>
      </c>
      <c r="B21" s="248" t="s">
        <v>379</v>
      </c>
      <c r="C21" s="253">
        <v>625061034.32940483</v>
      </c>
      <c r="D21" s="253">
        <v>420175951.80693001</v>
      </c>
      <c r="E21" s="249">
        <v>67.221587769859099</v>
      </c>
      <c r="F21" s="253">
        <v>106129689.21999998</v>
      </c>
      <c r="G21" s="249">
        <v>4.0564545842695647</v>
      </c>
    </row>
    <row r="22" spans="1:7">
      <c r="A22" s="240">
        <v>17</v>
      </c>
      <c r="B22" s="248" t="s">
        <v>380</v>
      </c>
      <c r="C22" s="253">
        <v>2253355873.5333333</v>
      </c>
      <c r="D22" s="253">
        <v>2154713290.9077778</v>
      </c>
      <c r="E22" s="249">
        <v>95.622414382736594</v>
      </c>
      <c r="F22" s="253">
        <v>29189627.309999995</v>
      </c>
      <c r="G22" s="249">
        <v>1.1156764745567165</v>
      </c>
    </row>
    <row r="23" spans="1:7">
      <c r="A23" s="240">
        <v>19</v>
      </c>
      <c r="B23" s="248" t="s">
        <v>381</v>
      </c>
      <c r="C23" s="253">
        <v>1454183285.2013595</v>
      </c>
      <c r="D23" s="253">
        <v>1007145745.3518977</v>
      </c>
      <c r="E23" s="249">
        <v>69.258514769163995</v>
      </c>
      <c r="F23" s="253">
        <v>238943192.93999994</v>
      </c>
      <c r="G23" s="249">
        <v>9.1328092780169339</v>
      </c>
    </row>
    <row r="24" spans="1:7">
      <c r="A24" s="240">
        <v>20</v>
      </c>
      <c r="B24" s="248" t="s">
        <v>382</v>
      </c>
      <c r="C24" s="253">
        <v>674589747.21399403</v>
      </c>
      <c r="D24" s="253">
        <v>490727850.934102</v>
      </c>
      <c r="E24" s="249">
        <v>72.744635233602622</v>
      </c>
      <c r="F24" s="253">
        <v>89919518.74000001</v>
      </c>
      <c r="G24" s="249">
        <v>3.4368747019702814</v>
      </c>
    </row>
    <row r="25" spans="1:7" ht="43.5">
      <c r="A25" s="240">
        <v>21</v>
      </c>
      <c r="B25" s="248" t="s">
        <v>383</v>
      </c>
      <c r="C25" s="253">
        <v>148993279.59064278</v>
      </c>
      <c r="D25" s="253">
        <v>148729175.72716179</v>
      </c>
      <c r="E25" s="249">
        <v>99.822741089929295</v>
      </c>
      <c r="F25" s="253">
        <v>0</v>
      </c>
      <c r="G25" s="249">
        <v>0</v>
      </c>
    </row>
    <row r="26" spans="1:7" ht="43.5">
      <c r="A26" s="240">
        <v>22</v>
      </c>
      <c r="B26" s="248" t="s">
        <v>384</v>
      </c>
      <c r="C26" s="253">
        <v>68336371.369757384</v>
      </c>
      <c r="D26" s="253">
        <v>67698009.940543026</v>
      </c>
      <c r="E26" s="249">
        <v>99.06585407387189</v>
      </c>
      <c r="F26" s="253">
        <v>-207146.62</v>
      </c>
      <c r="G26" s="249">
        <v>-7.9174909725128612E-3</v>
      </c>
    </row>
    <row r="27" spans="1:7">
      <c r="A27" s="240">
        <v>113</v>
      </c>
      <c r="B27" s="248" t="s">
        <v>385</v>
      </c>
      <c r="C27" s="253">
        <v>15346059.123590967</v>
      </c>
      <c r="D27" s="253">
        <v>14232440.131108254</v>
      </c>
      <c r="E27" s="249">
        <v>92.743290094778899</v>
      </c>
      <c r="F27" s="253">
        <v>176606.95</v>
      </c>
      <c r="G27" s="249">
        <v>6.7502136038137157E-3</v>
      </c>
    </row>
    <row r="28" spans="1:7" ht="29">
      <c r="A28" s="240">
        <v>131</v>
      </c>
      <c r="B28" s="248" t="s">
        <v>386</v>
      </c>
      <c r="C28" s="253">
        <v>106200.25</v>
      </c>
      <c r="D28" s="253">
        <v>86000.253333333327</v>
      </c>
      <c r="E28" s="249">
        <v>80.979332283429954</v>
      </c>
      <c r="F28" s="253">
        <v>0</v>
      </c>
      <c r="G28" s="249">
        <v>0</v>
      </c>
    </row>
    <row r="29" spans="1:7" ht="29">
      <c r="A29" s="240">
        <v>341</v>
      </c>
      <c r="B29" s="248" t="s">
        <v>387</v>
      </c>
      <c r="C29" s="253">
        <v>1351041.2801484228</v>
      </c>
      <c r="D29" s="253">
        <v>1189912.3531910945</v>
      </c>
      <c r="E29" s="249">
        <v>88.073722888790869</v>
      </c>
      <c r="F29" s="253">
        <v>0</v>
      </c>
      <c r="G29" s="249">
        <v>0</v>
      </c>
    </row>
    <row r="30" spans="1:7">
      <c r="A30" s="246" t="s">
        <v>5</v>
      </c>
      <c r="B30" s="250"/>
      <c r="C30" s="254">
        <v>27878378868.481808</v>
      </c>
      <c r="D30" s="254">
        <v>23855644382.914536</v>
      </c>
      <c r="E30" s="251">
        <v>85.570414605006974</v>
      </c>
      <c r="F30" s="254">
        <v>2616316465.8999996</v>
      </c>
      <c r="G30" s="252">
        <v>100</v>
      </c>
    </row>
    <row r="32" spans="1:7">
      <c r="A32" s="19" t="s">
        <v>485</v>
      </c>
    </row>
    <row r="33" spans="1:1">
      <c r="A33" s="247" t="s">
        <v>388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0"/>
  <sheetViews>
    <sheetView topLeftCell="D1" zoomScale="80" zoomScaleNormal="80" workbookViewId="0">
      <selection activeCell="D1" sqref="D1"/>
    </sheetView>
  </sheetViews>
  <sheetFormatPr defaultColWidth="9.453125" defaultRowHeight="13"/>
  <cols>
    <col min="1" max="1" width="16.453125" style="19" customWidth="1"/>
    <col min="2" max="2" width="4.7265625" style="19" customWidth="1"/>
    <col min="3" max="6" width="11.54296875" style="19" customWidth="1"/>
    <col min="7" max="7" width="11.54296875" style="20" customWidth="1"/>
    <col min="8" max="8" width="11.54296875" style="19" customWidth="1"/>
    <col min="9" max="9" width="9.453125" style="19" hidden="1" customWidth="1"/>
    <col min="10" max="10" width="11.54296875" style="20" customWidth="1"/>
    <col min="11" max="11" width="12.54296875" style="19" customWidth="1"/>
    <col min="12" max="12" width="10" style="19" customWidth="1"/>
    <col min="13" max="13" width="11" style="19" customWidth="1"/>
    <col min="14" max="14" width="25.453125" style="19" customWidth="1"/>
    <col min="15" max="20" width="11" style="19" customWidth="1"/>
    <col min="21" max="21" width="12.453125" style="19" customWidth="1"/>
    <col min="22" max="25" width="11" style="19" customWidth="1"/>
    <col min="26" max="16384" width="9.453125" style="19"/>
  </cols>
  <sheetData>
    <row r="1" spans="1:6">
      <c r="D1" s="19" t="s">
        <v>161</v>
      </c>
      <c r="F1" s="22"/>
    </row>
    <row r="3" spans="1:6">
      <c r="A3" s="23" t="s">
        <v>8</v>
      </c>
      <c r="B3" s="24">
        <v>60.89392731737172</v>
      </c>
    </row>
    <row r="4" spans="1:6">
      <c r="A4" s="23" t="s">
        <v>9</v>
      </c>
      <c r="B4" s="24">
        <v>22.256294151556869</v>
      </c>
    </row>
    <row r="5" spans="1:6">
      <c r="A5" s="23" t="s">
        <v>10</v>
      </c>
      <c r="B5" s="25">
        <v>16.849778531071404</v>
      </c>
    </row>
    <row r="20" spans="4:4">
      <c r="D20" s="19" t="s">
        <v>473</v>
      </c>
    </row>
  </sheetData>
  <phoneticPr fontId="0" type="noConversion"/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0F970-0B50-483F-B04A-9C5DBFD2A98E}">
  <dimension ref="A1:F18"/>
  <sheetViews>
    <sheetView zoomScale="80" zoomScaleNormal="80" workbookViewId="0">
      <selection activeCell="A2" sqref="A2"/>
    </sheetView>
  </sheetViews>
  <sheetFormatPr defaultColWidth="8.7265625" defaultRowHeight="14.5"/>
  <cols>
    <col min="1" max="1" width="14.26953125" style="46" customWidth="1"/>
    <col min="2" max="2" width="30.1796875" style="46" customWidth="1"/>
    <col min="3" max="3" width="17.453125" style="46" bestFit="1" customWidth="1"/>
    <col min="4" max="4" width="17.453125" style="46" customWidth="1"/>
    <col min="5" max="5" width="19" style="46" customWidth="1"/>
    <col min="6" max="6" width="15.453125" style="46" bestFit="1" customWidth="1"/>
    <col min="7" max="16384" width="8.7265625" style="46"/>
  </cols>
  <sheetData>
    <row r="1" spans="1:6">
      <c r="A1" s="318" t="s">
        <v>497</v>
      </c>
    </row>
    <row r="2" spans="1:6">
      <c r="A2" s="233"/>
      <c r="B2" s="233"/>
      <c r="C2" s="233"/>
      <c r="D2" s="233"/>
      <c r="E2" s="233"/>
      <c r="F2" s="233"/>
    </row>
    <row r="3" spans="1:6" ht="26.5">
      <c r="A3" s="260" t="s">
        <v>355</v>
      </c>
      <c r="B3" s="260" t="s">
        <v>354</v>
      </c>
      <c r="C3" s="261" t="s">
        <v>353</v>
      </c>
      <c r="D3" s="261" t="s">
        <v>352</v>
      </c>
      <c r="E3" s="261" t="s">
        <v>351</v>
      </c>
      <c r="F3" s="261" t="s">
        <v>350</v>
      </c>
    </row>
    <row r="4" spans="1:6">
      <c r="A4" s="258"/>
      <c r="B4" s="262"/>
      <c r="C4" s="263" t="s">
        <v>349</v>
      </c>
      <c r="D4" s="263" t="s">
        <v>348</v>
      </c>
      <c r="E4" s="263" t="s">
        <v>347</v>
      </c>
      <c r="F4" s="263" t="s">
        <v>346</v>
      </c>
    </row>
    <row r="5" spans="1:6">
      <c r="A5" s="256"/>
      <c r="B5" s="260"/>
      <c r="C5" s="261"/>
      <c r="D5" s="261"/>
      <c r="E5" s="261"/>
      <c r="F5" s="261"/>
    </row>
    <row r="6" spans="1:6">
      <c r="A6" s="256" t="s">
        <v>345</v>
      </c>
      <c r="B6" s="264" t="s">
        <v>344</v>
      </c>
      <c r="C6" s="265">
        <v>4663829563.0099993</v>
      </c>
      <c r="D6" s="249">
        <v>30.08305253968603</v>
      </c>
      <c r="E6" s="265">
        <v>989538745.43000007</v>
      </c>
      <c r="F6" s="249">
        <v>21.217300762409497</v>
      </c>
    </row>
    <row r="7" spans="1:6">
      <c r="A7" s="256" t="s">
        <v>343</v>
      </c>
      <c r="B7" s="264" t="s">
        <v>342</v>
      </c>
      <c r="C7" s="265">
        <v>1259456564.71</v>
      </c>
      <c r="D7" s="249">
        <v>8.1238599086306653</v>
      </c>
      <c r="E7" s="265">
        <v>357466347.56</v>
      </c>
      <c r="F7" s="249">
        <v>28.382586392910618</v>
      </c>
    </row>
    <row r="8" spans="1:6">
      <c r="A8" s="256" t="s">
        <v>341</v>
      </c>
      <c r="B8" s="264" t="s">
        <v>340</v>
      </c>
      <c r="C8" s="265">
        <v>35413350.039999999</v>
      </c>
      <c r="D8" s="249">
        <v>0.22842637267645971</v>
      </c>
      <c r="E8" s="265">
        <v>1593899.97</v>
      </c>
      <c r="F8" s="249">
        <v>4.500844930512538</v>
      </c>
    </row>
    <row r="9" spans="1:6">
      <c r="A9" s="256" t="s">
        <v>339</v>
      </c>
      <c r="B9" s="264" t="s">
        <v>338</v>
      </c>
      <c r="C9" s="265">
        <v>4371337300.71</v>
      </c>
      <c r="D9" s="249">
        <v>28.196392666004101</v>
      </c>
      <c r="E9" s="265">
        <v>13663594.619999999</v>
      </c>
      <c r="F9" s="249">
        <v>0.31257241617526826</v>
      </c>
    </row>
    <row r="10" spans="1:6">
      <c r="A10" s="256" t="s">
        <v>337</v>
      </c>
      <c r="B10" s="264" t="s">
        <v>336</v>
      </c>
      <c r="C10" s="265">
        <v>718828879.35000002</v>
      </c>
      <c r="D10" s="249">
        <v>4.6366546316442481</v>
      </c>
      <c r="E10" s="265">
        <v>15677440.57</v>
      </c>
      <c r="F10" s="249">
        <v>2.1809697718567325</v>
      </c>
    </row>
    <row r="11" spans="1:6">
      <c r="A11" s="256" t="s">
        <v>335</v>
      </c>
      <c r="B11" s="264" t="s">
        <v>334</v>
      </c>
      <c r="C11" s="265">
        <v>2850881191.77</v>
      </c>
      <c r="D11" s="249">
        <v>18.38901004372654</v>
      </c>
      <c r="E11" s="265">
        <v>466982161.24000001</v>
      </c>
      <c r="F11" s="249">
        <v>16.38027437229221</v>
      </c>
    </row>
    <row r="12" spans="1:6">
      <c r="A12" s="256" t="s">
        <v>333</v>
      </c>
      <c r="B12" s="264" t="s">
        <v>332</v>
      </c>
      <c r="C12" s="265">
        <v>1377062936.47</v>
      </c>
      <c r="D12" s="249">
        <v>8.8824550958815802</v>
      </c>
      <c r="E12" s="265">
        <v>16020502.68</v>
      </c>
      <c r="F12" s="249">
        <v>1.1633820253028802</v>
      </c>
    </row>
    <row r="13" spans="1:6">
      <c r="A13" s="256" t="s">
        <v>331</v>
      </c>
      <c r="B13" s="264" t="s">
        <v>330</v>
      </c>
      <c r="C13" s="265">
        <v>226369476.94</v>
      </c>
      <c r="D13" s="249">
        <v>1.4601487417503778</v>
      </c>
      <c r="E13" s="265">
        <v>284433.94</v>
      </c>
      <c r="F13" s="249">
        <v>0.12565030579427022</v>
      </c>
    </row>
    <row r="14" spans="1:6" ht="16.5">
      <c r="A14" s="258" t="s">
        <v>486</v>
      </c>
      <c r="B14" s="262"/>
      <c r="C14" s="266">
        <f>SUM(C6:C13)</f>
        <v>15503179263</v>
      </c>
      <c r="D14" s="251">
        <v>100</v>
      </c>
      <c r="E14" s="266">
        <f t="shared" ref="E14" si="0">SUM(E6:E13)</f>
        <v>1861227126.01</v>
      </c>
      <c r="F14" s="251">
        <v>12.005454458312419</v>
      </c>
    </row>
    <row r="16" spans="1:6">
      <c r="A16" s="338" t="s">
        <v>487</v>
      </c>
      <c r="B16" s="338"/>
    </row>
    <row r="18" spans="1:1">
      <c r="A18" s="46" t="s">
        <v>488</v>
      </c>
    </row>
  </sheetData>
  <mergeCells count="1">
    <mergeCell ref="A16:B16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5C6FA-E21F-4F46-9893-C65AD7DD0DD6}">
  <dimension ref="A1:H38"/>
  <sheetViews>
    <sheetView zoomScale="70" zoomScaleNormal="70" workbookViewId="0">
      <selection activeCell="A2" sqref="A2"/>
    </sheetView>
  </sheetViews>
  <sheetFormatPr defaultColWidth="8.7265625" defaultRowHeight="14.5"/>
  <cols>
    <col min="1" max="1" width="14.81640625" style="52" customWidth="1"/>
    <col min="2" max="2" width="38.26953125" style="54" customWidth="1"/>
    <col min="3" max="3" width="19.7265625" style="53" customWidth="1"/>
    <col min="4" max="4" width="17.54296875" style="46" customWidth="1"/>
    <col min="5" max="5" width="14.453125" style="46" customWidth="1"/>
    <col min="6" max="6" width="18.81640625" style="46" customWidth="1"/>
    <col min="7" max="7" width="15.54296875" style="46" customWidth="1"/>
    <col min="8" max="8" width="14" style="46" customWidth="1"/>
    <col min="9" max="16384" width="8.7265625" style="46"/>
  </cols>
  <sheetData>
    <row r="1" spans="1:8">
      <c r="A1" s="318" t="s">
        <v>495</v>
      </c>
    </row>
    <row r="2" spans="1:8">
      <c r="A2" s="271"/>
      <c r="B2" s="272"/>
      <c r="C2" s="273"/>
      <c r="D2" s="233"/>
      <c r="E2" s="233"/>
      <c r="F2" s="233"/>
      <c r="G2" s="233"/>
      <c r="H2" s="233"/>
    </row>
    <row r="3" spans="1:8" ht="39">
      <c r="A3" s="238" t="s">
        <v>355</v>
      </c>
      <c r="B3" s="238" t="s">
        <v>354</v>
      </c>
      <c r="C3" s="257" t="s">
        <v>353</v>
      </c>
      <c r="D3" s="238" t="s">
        <v>351</v>
      </c>
      <c r="E3" s="238" t="s">
        <v>352</v>
      </c>
      <c r="F3" s="238" t="s">
        <v>390</v>
      </c>
      <c r="G3" s="238" t="s">
        <v>391</v>
      </c>
      <c r="H3" s="238" t="s">
        <v>392</v>
      </c>
    </row>
    <row r="4" spans="1:8">
      <c r="A4" s="243"/>
      <c r="B4" s="269"/>
      <c r="C4" s="270" t="s">
        <v>349</v>
      </c>
      <c r="D4" s="243" t="s">
        <v>347</v>
      </c>
      <c r="E4" s="243" t="s">
        <v>348</v>
      </c>
      <c r="F4" s="243" t="s">
        <v>393</v>
      </c>
      <c r="G4" s="233"/>
      <c r="H4" s="233"/>
    </row>
    <row r="5" spans="1:8">
      <c r="A5" s="238"/>
      <c r="B5" s="267"/>
      <c r="C5" s="257"/>
      <c r="D5" s="238"/>
      <c r="E5" s="238"/>
      <c r="F5" s="238"/>
    </row>
    <row r="6" spans="1:8">
      <c r="A6" s="255" t="s">
        <v>394</v>
      </c>
      <c r="B6" s="268" t="s">
        <v>395</v>
      </c>
      <c r="C6" s="275">
        <v>631958856.53999996</v>
      </c>
      <c r="D6" s="275">
        <v>151095468.68000001</v>
      </c>
      <c r="E6" s="274">
        <v>13.550213360115556</v>
      </c>
      <c r="F6" s="274">
        <v>15.269282721652507</v>
      </c>
      <c r="G6" s="276">
        <v>18</v>
      </c>
      <c r="H6" s="276">
        <v>15</v>
      </c>
    </row>
    <row r="7" spans="1:8">
      <c r="A7" s="255" t="s">
        <v>396</v>
      </c>
      <c r="B7" s="268" t="s">
        <v>397</v>
      </c>
      <c r="C7" s="275">
        <v>10000000</v>
      </c>
      <c r="D7" s="275">
        <v>0</v>
      </c>
      <c r="E7" s="274">
        <v>0.21441606870269242</v>
      </c>
      <c r="F7" s="274">
        <v>0</v>
      </c>
      <c r="G7" s="276">
        <v>4</v>
      </c>
      <c r="H7" s="276">
        <v>2</v>
      </c>
    </row>
    <row r="8" spans="1:8">
      <c r="A8" s="255" t="s">
        <v>398</v>
      </c>
      <c r="B8" s="268" t="s">
        <v>399</v>
      </c>
      <c r="C8" s="275">
        <v>230173973.28</v>
      </c>
      <c r="D8" s="275">
        <v>72872595.609999999</v>
      </c>
      <c r="E8" s="274">
        <v>4.9352998468376175</v>
      </c>
      <c r="F8" s="274">
        <v>7.364299371454476</v>
      </c>
      <c r="G8" s="276">
        <v>13</v>
      </c>
      <c r="H8" s="276">
        <v>13</v>
      </c>
    </row>
    <row r="9" spans="1:8">
      <c r="A9" s="255" t="s">
        <v>400</v>
      </c>
      <c r="B9" s="268" t="s">
        <v>401</v>
      </c>
      <c r="C9" s="275">
        <v>33800000</v>
      </c>
      <c r="D9" s="275">
        <v>1519666.07</v>
      </c>
      <c r="E9" s="274">
        <v>0.72472631221510042</v>
      </c>
      <c r="F9" s="274">
        <v>0.1535731750796312</v>
      </c>
      <c r="G9" s="276">
        <v>5</v>
      </c>
      <c r="H9" s="276">
        <v>5</v>
      </c>
    </row>
    <row r="10" spans="1:8">
      <c r="A10" s="255" t="s">
        <v>402</v>
      </c>
      <c r="B10" s="268" t="s">
        <v>403</v>
      </c>
      <c r="C10" s="275">
        <v>17260000</v>
      </c>
      <c r="D10" s="275">
        <v>4756361.46</v>
      </c>
      <c r="E10" s="274">
        <v>0.3700821345808471</v>
      </c>
      <c r="F10" s="274">
        <v>0.48066449969406122</v>
      </c>
      <c r="G10" s="276">
        <v>2</v>
      </c>
      <c r="H10" s="276">
        <v>2</v>
      </c>
    </row>
    <row r="11" spans="1:8">
      <c r="A11" s="255" t="s">
        <v>404</v>
      </c>
      <c r="B11" s="268" t="s">
        <v>405</v>
      </c>
      <c r="C11" s="275">
        <v>61950000</v>
      </c>
      <c r="D11" s="275">
        <v>8626649.2300000004</v>
      </c>
      <c r="E11" s="274">
        <v>1.3283075456131797</v>
      </c>
      <c r="F11" s="274">
        <v>0.87178488662930775</v>
      </c>
      <c r="G11" s="276">
        <v>7</v>
      </c>
      <c r="H11" s="276">
        <v>6</v>
      </c>
    </row>
    <row r="12" spans="1:8">
      <c r="A12" s="255" t="s">
        <v>406</v>
      </c>
      <c r="B12" s="268" t="s">
        <v>407</v>
      </c>
      <c r="C12" s="275">
        <v>17089551.670000002</v>
      </c>
      <c r="D12" s="275">
        <v>7563630.8799999999</v>
      </c>
      <c r="E12" s="274">
        <v>0.36642744849729325</v>
      </c>
      <c r="F12" s="274">
        <v>0.76435924464112359</v>
      </c>
      <c r="G12" s="276">
        <v>4</v>
      </c>
      <c r="H12" s="276">
        <v>3</v>
      </c>
    </row>
    <row r="13" spans="1:8">
      <c r="A13" s="255" t="s">
        <v>408</v>
      </c>
      <c r="B13" s="268" t="s">
        <v>409</v>
      </c>
      <c r="C13" s="275">
        <v>228774959.55000001</v>
      </c>
      <c r="D13" s="275">
        <v>47013901.560000002</v>
      </c>
      <c r="E13" s="274">
        <v>4.9053027444328485</v>
      </c>
      <c r="F13" s="274">
        <v>4.7510925445946341</v>
      </c>
      <c r="G13" s="276">
        <v>13</v>
      </c>
      <c r="H13" s="276">
        <v>13</v>
      </c>
    </row>
    <row r="14" spans="1:8">
      <c r="A14" s="255" t="s">
        <v>410</v>
      </c>
      <c r="B14" s="268" t="s">
        <v>411</v>
      </c>
      <c r="C14" s="275">
        <v>15500000</v>
      </c>
      <c r="D14" s="275">
        <v>5867900.04</v>
      </c>
      <c r="E14" s="274">
        <v>0.33234490648917325</v>
      </c>
      <c r="F14" s="274">
        <v>0.59299345953857796</v>
      </c>
      <c r="G14" s="276">
        <v>1</v>
      </c>
      <c r="H14" s="276">
        <v>1</v>
      </c>
    </row>
    <row r="15" spans="1:8">
      <c r="A15" s="255" t="s">
        <v>412</v>
      </c>
      <c r="B15" s="268" t="s">
        <v>413</v>
      </c>
      <c r="C15" s="275">
        <v>70683439.620000005</v>
      </c>
      <c r="D15" s="275">
        <v>26803823.16</v>
      </c>
      <c r="E15" s="274">
        <v>1.5155665245704533</v>
      </c>
      <c r="F15" s="274">
        <v>2.7087189141191743</v>
      </c>
      <c r="G15" s="276">
        <v>5</v>
      </c>
      <c r="H15" s="276">
        <v>5</v>
      </c>
    </row>
    <row r="16" spans="1:8" ht="12.75" customHeight="1">
      <c r="A16" s="255" t="s">
        <v>414</v>
      </c>
      <c r="B16" s="268" t="s">
        <v>415</v>
      </c>
      <c r="C16" s="275">
        <v>5572000</v>
      </c>
      <c r="D16" s="275">
        <v>187922.19</v>
      </c>
      <c r="E16" s="274">
        <v>0.11947263348114022</v>
      </c>
      <c r="F16" s="274">
        <v>1.8990887508739153E-2</v>
      </c>
      <c r="G16" s="276">
        <v>2</v>
      </c>
      <c r="H16" s="276">
        <v>2</v>
      </c>
    </row>
    <row r="17" spans="1:8">
      <c r="A17" s="255" t="s">
        <v>416</v>
      </c>
      <c r="B17" s="268" t="s">
        <v>417</v>
      </c>
      <c r="C17" s="275">
        <v>32655400.850000001</v>
      </c>
      <c r="D17" s="275">
        <v>480141.85</v>
      </c>
      <c r="E17" s="274">
        <v>0.70018426721675608</v>
      </c>
      <c r="F17" s="274">
        <v>4.8521783731808932E-2</v>
      </c>
      <c r="G17" s="276">
        <v>7</v>
      </c>
      <c r="H17" s="276">
        <v>6</v>
      </c>
    </row>
    <row r="18" spans="1:8">
      <c r="A18" s="255" t="s">
        <v>418</v>
      </c>
      <c r="B18" s="268" t="s">
        <v>419</v>
      </c>
      <c r="C18" s="275">
        <v>106024886.48</v>
      </c>
      <c r="D18" s="275">
        <v>16194915.9</v>
      </c>
      <c r="E18" s="274">
        <v>2.2733439343690849</v>
      </c>
      <c r="F18" s="274">
        <v>1.6366126111577939</v>
      </c>
      <c r="G18" s="276">
        <v>20</v>
      </c>
      <c r="H18" s="276">
        <v>17</v>
      </c>
    </row>
    <row r="19" spans="1:8">
      <c r="A19" s="255" t="s">
        <v>420</v>
      </c>
      <c r="B19" s="268" t="s">
        <v>421</v>
      </c>
      <c r="C19" s="275">
        <v>23719312.890000001</v>
      </c>
      <c r="D19" s="275">
        <v>512011.19</v>
      </c>
      <c r="E19" s="274">
        <v>0.50858018222028978</v>
      </c>
      <c r="F19" s="274">
        <v>5.1742409518033342E-2</v>
      </c>
      <c r="G19" s="276">
        <v>13</v>
      </c>
      <c r="H19" s="276">
        <v>8</v>
      </c>
    </row>
    <row r="20" spans="1:8">
      <c r="A20" s="255" t="s">
        <v>422</v>
      </c>
      <c r="B20" s="268" t="s">
        <v>423</v>
      </c>
      <c r="C20" s="275">
        <v>25240209.690000001</v>
      </c>
      <c r="D20" s="275">
        <v>0</v>
      </c>
      <c r="E20" s="274">
        <v>0.54119065349614037</v>
      </c>
      <c r="F20" s="274">
        <v>0</v>
      </c>
      <c r="G20" s="276">
        <v>14</v>
      </c>
      <c r="H20" s="276">
        <v>5</v>
      </c>
    </row>
    <row r="21" spans="1:8">
      <c r="A21" s="255" t="s">
        <v>424</v>
      </c>
      <c r="B21" s="268" t="s">
        <v>425</v>
      </c>
      <c r="C21" s="275">
        <v>10113333.550000001</v>
      </c>
      <c r="D21" s="275">
        <v>501829.07</v>
      </c>
      <c r="E21" s="274">
        <v>0.21684612212700444</v>
      </c>
      <c r="F21" s="274">
        <v>5.0713433134134858E-2</v>
      </c>
      <c r="G21" s="276">
        <v>4</v>
      </c>
      <c r="H21" s="276">
        <v>3</v>
      </c>
    </row>
    <row r="22" spans="1:8">
      <c r="A22" s="255" t="s">
        <v>426</v>
      </c>
      <c r="B22" s="268" t="s">
        <v>427</v>
      </c>
      <c r="C22" s="275">
        <v>47006850.600000001</v>
      </c>
      <c r="D22" s="275">
        <v>2118293.12</v>
      </c>
      <c r="E22" s="274">
        <v>1.0079024107746799</v>
      </c>
      <c r="F22" s="274">
        <v>0.21406873958022782</v>
      </c>
      <c r="G22" s="276">
        <v>13</v>
      </c>
      <c r="H22" s="276">
        <v>8</v>
      </c>
    </row>
    <row r="23" spans="1:8">
      <c r="A23" s="255" t="s">
        <v>428</v>
      </c>
      <c r="B23" s="268" t="s">
        <v>429</v>
      </c>
      <c r="C23" s="275">
        <v>31599144.550000001</v>
      </c>
      <c r="D23" s="275">
        <v>2643682.5299999998</v>
      </c>
      <c r="E23" s="274">
        <v>0.67753643487791093</v>
      </c>
      <c r="F23" s="274">
        <v>0.26716311435093915</v>
      </c>
      <c r="G23" s="276">
        <v>4</v>
      </c>
      <c r="H23" s="276">
        <v>4</v>
      </c>
    </row>
    <row r="24" spans="1:8">
      <c r="A24" s="255" t="s">
        <v>430</v>
      </c>
      <c r="B24" s="268" t="s">
        <v>431</v>
      </c>
      <c r="C24" s="275">
        <v>25500000</v>
      </c>
      <c r="D24" s="275">
        <v>0</v>
      </c>
      <c r="E24" s="274">
        <v>0.54676097519186562</v>
      </c>
      <c r="F24" s="274">
        <v>0</v>
      </c>
      <c r="G24" s="276">
        <v>2</v>
      </c>
      <c r="H24" s="276">
        <v>1</v>
      </c>
    </row>
    <row r="25" spans="1:8">
      <c r="A25" s="255" t="s">
        <v>432</v>
      </c>
      <c r="B25" s="268" t="s">
        <v>433</v>
      </c>
      <c r="C25" s="275">
        <v>2435185.31</v>
      </c>
      <c r="D25" s="275">
        <v>197204.91</v>
      </c>
      <c r="E25" s="274">
        <v>5.2214286073274739E-2</v>
      </c>
      <c r="F25" s="274">
        <v>1.9928973060504607E-2</v>
      </c>
      <c r="G25" s="276">
        <v>2</v>
      </c>
      <c r="H25" s="276">
        <v>1</v>
      </c>
    </row>
    <row r="26" spans="1:8">
      <c r="A26" s="255" t="s">
        <v>434</v>
      </c>
      <c r="B26" s="268" t="s">
        <v>435</v>
      </c>
      <c r="C26" s="275">
        <v>52927716.68</v>
      </c>
      <c r="D26" s="275">
        <v>5342588.9400000004</v>
      </c>
      <c r="E26" s="274">
        <v>1.1348552935935519</v>
      </c>
      <c r="F26" s="274">
        <v>0.53990699855601909</v>
      </c>
      <c r="G26" s="276">
        <v>4</v>
      </c>
      <c r="H26" s="276">
        <v>3</v>
      </c>
    </row>
    <row r="27" spans="1:8">
      <c r="A27" s="255" t="s">
        <v>436</v>
      </c>
      <c r="B27" s="268" t="s">
        <v>437</v>
      </c>
      <c r="C27" s="275">
        <v>17149259.449999999</v>
      </c>
      <c r="D27" s="275">
        <v>717790.04</v>
      </c>
      <c r="E27" s="274">
        <v>0.36770767924314973</v>
      </c>
      <c r="F27" s="274">
        <v>7.2537840818763216E-2</v>
      </c>
      <c r="G27" s="276">
        <v>6</v>
      </c>
      <c r="H27" s="276">
        <v>4</v>
      </c>
    </row>
    <row r="28" spans="1:8">
      <c r="A28" s="255" t="s">
        <v>438</v>
      </c>
      <c r="B28" s="268" t="s">
        <v>439</v>
      </c>
      <c r="C28" s="275">
        <v>30584514.899999999</v>
      </c>
      <c r="D28" s="275">
        <v>5349461.59</v>
      </c>
      <c r="E28" s="274">
        <v>0.65578114480369198</v>
      </c>
      <c r="F28" s="274">
        <v>0.54060152921808158</v>
      </c>
      <c r="G28" s="276">
        <v>6</v>
      </c>
      <c r="H28" s="276">
        <v>3</v>
      </c>
    </row>
    <row r="29" spans="1:8">
      <c r="A29" s="255" t="s">
        <v>440</v>
      </c>
      <c r="B29" s="268" t="s">
        <v>441</v>
      </c>
      <c r="C29" s="275">
        <v>22443711</v>
      </c>
      <c r="D29" s="275">
        <v>0</v>
      </c>
      <c r="E29" s="274">
        <v>0.48122922797193735</v>
      </c>
      <c r="F29" s="274">
        <v>0</v>
      </c>
      <c r="G29" s="276">
        <v>1</v>
      </c>
      <c r="H29" s="276">
        <v>1</v>
      </c>
    </row>
    <row r="30" spans="1:8">
      <c r="A30" s="255" t="s">
        <v>442</v>
      </c>
      <c r="B30" s="268" t="s">
        <v>443</v>
      </c>
      <c r="C30" s="275">
        <v>34600000</v>
      </c>
      <c r="D30" s="275">
        <v>-7174.5</v>
      </c>
      <c r="E30" s="274">
        <v>0.74187959771131584</v>
      </c>
      <c r="F30" s="274">
        <v>-7.2503477333596975E-4</v>
      </c>
      <c r="G30" s="276">
        <v>6</v>
      </c>
      <c r="H30" s="276">
        <v>5</v>
      </c>
    </row>
    <row r="31" spans="1:8">
      <c r="A31" s="255" t="s">
        <v>444</v>
      </c>
      <c r="B31" s="268" t="s">
        <v>445</v>
      </c>
      <c r="C31" s="275">
        <v>60200695.369999997</v>
      </c>
      <c r="D31" s="275">
        <v>45809.43</v>
      </c>
      <c r="E31" s="274">
        <v>1.2907996434403777</v>
      </c>
      <c r="F31" s="274">
        <v>4.6293720394034385E-3</v>
      </c>
      <c r="G31" s="276">
        <v>15</v>
      </c>
      <c r="H31" s="276">
        <v>6</v>
      </c>
    </row>
    <row r="32" spans="1:8">
      <c r="A32" s="255" t="s">
        <v>446</v>
      </c>
      <c r="B32" s="268" t="s">
        <v>447</v>
      </c>
      <c r="C32" s="275">
        <v>2228126224.9299998</v>
      </c>
      <c r="D32" s="275">
        <v>500757638.38999999</v>
      </c>
      <c r="E32" s="274">
        <v>47.774606572286153</v>
      </c>
      <c r="F32" s="274">
        <v>50.605157271774914</v>
      </c>
      <c r="G32" s="276">
        <v>21</v>
      </c>
      <c r="H32" s="276">
        <v>19</v>
      </c>
    </row>
    <row r="33" spans="1:8">
      <c r="A33" s="255" t="s">
        <v>448</v>
      </c>
      <c r="B33" s="268" t="s">
        <v>449</v>
      </c>
      <c r="C33" s="275">
        <v>573847535.12</v>
      </c>
      <c r="D33" s="275">
        <v>128459392.27</v>
      </c>
      <c r="E33" s="274">
        <v>12.304213251516062</v>
      </c>
      <c r="F33" s="274">
        <v>12.981744561621838</v>
      </c>
      <c r="G33" s="276">
        <v>16</v>
      </c>
      <c r="H33" s="276">
        <v>13</v>
      </c>
    </row>
    <row r="34" spans="1:8">
      <c r="A34" s="255" t="s">
        <v>450</v>
      </c>
      <c r="B34" s="268" t="s">
        <v>451</v>
      </c>
      <c r="C34" s="275">
        <v>6900000</v>
      </c>
      <c r="D34" s="275">
        <v>0</v>
      </c>
      <c r="E34" s="274">
        <v>0.14794708740485776</v>
      </c>
      <c r="F34" s="274">
        <v>0</v>
      </c>
      <c r="G34" s="276">
        <v>6</v>
      </c>
      <c r="H34" s="276">
        <v>2</v>
      </c>
    </row>
    <row r="35" spans="1:8" ht="39">
      <c r="A35" s="267" t="s">
        <v>452</v>
      </c>
      <c r="B35" s="268"/>
      <c r="C35" s="275">
        <v>9992800.9800000004</v>
      </c>
      <c r="D35" s="275">
        <v>-82758.179999999993</v>
      </c>
      <c r="E35" s="274">
        <v>0.21426171014600121</v>
      </c>
      <c r="F35" s="274">
        <v>-8.3633087013725536E-3</v>
      </c>
      <c r="G35" s="276">
        <v>3</v>
      </c>
      <c r="H35" s="276">
        <v>2</v>
      </c>
    </row>
    <row r="36" spans="1:8">
      <c r="A36" s="259" t="s">
        <v>21</v>
      </c>
      <c r="B36" s="277"/>
      <c r="C36" s="278">
        <v>4663829563.0099993</v>
      </c>
      <c r="D36" s="278">
        <v>989538745.43000007</v>
      </c>
      <c r="E36" s="279">
        <v>100</v>
      </c>
      <c r="F36" s="279">
        <v>100</v>
      </c>
      <c r="G36" s="280" t="s">
        <v>4</v>
      </c>
      <c r="H36" s="280" t="s">
        <v>4</v>
      </c>
    </row>
    <row r="37" spans="1:8">
      <c r="F37" s="55"/>
    </row>
    <row r="38" spans="1:8">
      <c r="A38" s="52" t="s">
        <v>488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EB73D-10A0-49FF-A676-BB93A884035A}">
  <dimension ref="A1:F31"/>
  <sheetViews>
    <sheetView zoomScale="80" zoomScaleNormal="80" workbookViewId="0">
      <selection activeCell="A2" sqref="A2"/>
    </sheetView>
  </sheetViews>
  <sheetFormatPr defaultColWidth="8.7265625" defaultRowHeight="14.5"/>
  <cols>
    <col min="1" max="1" width="32.1796875" style="46" customWidth="1"/>
    <col min="2" max="2" width="20.453125" style="46" customWidth="1"/>
    <col min="3" max="3" width="20" style="46" customWidth="1"/>
    <col min="4" max="4" width="17.81640625" style="46" customWidth="1"/>
    <col min="5" max="5" width="15.81640625" style="47" customWidth="1"/>
    <col min="6" max="6" width="14.26953125" style="46" customWidth="1"/>
    <col min="7" max="16384" width="8.7265625" style="46"/>
  </cols>
  <sheetData>
    <row r="1" spans="1:6">
      <c r="A1" s="46" t="s">
        <v>498</v>
      </c>
    </row>
    <row r="2" spans="1:6">
      <c r="A2" s="233"/>
      <c r="B2" s="233"/>
      <c r="C2" s="233"/>
      <c r="D2" s="233"/>
      <c r="E2" s="285"/>
      <c r="F2" s="233"/>
    </row>
    <row r="3" spans="1:6" ht="39">
      <c r="A3" s="267" t="s">
        <v>453</v>
      </c>
      <c r="B3" s="238" t="s">
        <v>353</v>
      </c>
      <c r="C3" s="238" t="s">
        <v>352</v>
      </c>
      <c r="D3" s="238" t="s">
        <v>351</v>
      </c>
      <c r="E3" s="238" t="s">
        <v>350</v>
      </c>
      <c r="F3" s="238" t="s">
        <v>454</v>
      </c>
    </row>
    <row r="4" spans="1:6">
      <c r="A4" s="284"/>
      <c r="B4" s="243" t="s">
        <v>349</v>
      </c>
      <c r="C4" s="243" t="s">
        <v>348</v>
      </c>
      <c r="D4" s="243" t="s">
        <v>347</v>
      </c>
      <c r="E4" s="243" t="s">
        <v>346</v>
      </c>
      <c r="F4" s="243" t="s">
        <v>393</v>
      </c>
    </row>
    <row r="5" spans="1:6">
      <c r="A5" s="48"/>
      <c r="B5" s="48"/>
      <c r="C5" s="48"/>
      <c r="D5" s="48"/>
      <c r="E5" s="282"/>
    </row>
    <row r="6" spans="1:6">
      <c r="A6" s="226" t="s">
        <v>33</v>
      </c>
      <c r="B6" s="49">
        <v>726255116</v>
      </c>
      <c r="C6" s="228">
        <v>5.7296886602674642</v>
      </c>
      <c r="D6" s="49">
        <v>58375423</v>
      </c>
      <c r="E6" s="283">
        <v>8.0378673711126041</v>
      </c>
      <c r="F6" s="283">
        <v>4.1847410445950386</v>
      </c>
    </row>
    <row r="7" spans="1:6">
      <c r="A7" s="226" t="s">
        <v>34</v>
      </c>
      <c r="B7" s="49">
        <v>90287545</v>
      </c>
      <c r="C7" s="228">
        <v>0.71231102040166328</v>
      </c>
      <c r="D7" s="49">
        <v>17123989</v>
      </c>
      <c r="E7" s="283">
        <v>18.966058939801719</v>
      </c>
      <c r="F7" s="283">
        <v>1.2275621474382115</v>
      </c>
    </row>
    <row r="8" spans="1:6">
      <c r="A8" s="226" t="s">
        <v>35</v>
      </c>
      <c r="B8" s="49">
        <v>817697664</v>
      </c>
      <c r="C8" s="228">
        <v>6.4511119160887187</v>
      </c>
      <c r="D8" s="49">
        <v>47876514</v>
      </c>
      <c r="E8" s="283">
        <v>5.8550386173048921</v>
      </c>
      <c r="F8" s="283">
        <v>3.4321089751748608</v>
      </c>
    </row>
    <row r="9" spans="1:6">
      <c r="A9" s="226" t="s">
        <v>36</v>
      </c>
      <c r="B9" s="49">
        <v>198486673</v>
      </c>
      <c r="C9" s="228">
        <v>1.5659329820160828</v>
      </c>
      <c r="D9" s="49">
        <v>7626984</v>
      </c>
      <c r="E9" s="283">
        <v>3.8425673042542257</v>
      </c>
      <c r="F9" s="283">
        <v>0.54675326277755021</v>
      </c>
    </row>
    <row r="10" spans="1:6">
      <c r="A10" s="226" t="s">
        <v>54</v>
      </c>
      <c r="B10" s="49">
        <v>268966124</v>
      </c>
      <c r="C10" s="228">
        <v>2.1219708016196508</v>
      </c>
      <c r="D10" s="49">
        <v>67099402</v>
      </c>
      <c r="E10" s="283">
        <v>24.947157285874411</v>
      </c>
      <c r="F10" s="283">
        <v>4.8101342514842669</v>
      </c>
    </row>
    <row r="11" spans="1:6">
      <c r="A11" s="226" t="s">
        <v>55</v>
      </c>
      <c r="B11" s="49">
        <v>191335873</v>
      </c>
      <c r="C11" s="228">
        <v>1.5095177406371283</v>
      </c>
      <c r="D11" s="49">
        <v>12136086</v>
      </c>
      <c r="E11" s="283">
        <v>6.3428178990773993</v>
      </c>
      <c r="F11" s="283">
        <v>0.86999587488959562</v>
      </c>
    </row>
    <row r="12" spans="1:6">
      <c r="A12" s="226" t="s">
        <v>37</v>
      </c>
      <c r="B12" s="49">
        <v>800332015</v>
      </c>
      <c r="C12" s="228">
        <v>6.3141080451879521</v>
      </c>
      <c r="D12" s="49">
        <v>94002177</v>
      </c>
      <c r="E12" s="283">
        <v>11.74539756478441</v>
      </c>
      <c r="F12" s="283">
        <v>6.7387052317066338</v>
      </c>
    </row>
    <row r="13" spans="1:6">
      <c r="A13" s="229" t="s">
        <v>38</v>
      </c>
      <c r="B13" s="49">
        <v>218741898</v>
      </c>
      <c r="C13" s="228">
        <v>1.7257337606086924</v>
      </c>
      <c r="D13" s="49">
        <v>29962391</v>
      </c>
      <c r="E13" s="283">
        <v>13.697600356379827</v>
      </c>
      <c r="F13" s="283">
        <v>2.1479047340163171</v>
      </c>
    </row>
    <row r="14" spans="1:6">
      <c r="A14" s="229" t="s">
        <v>484</v>
      </c>
      <c r="B14" s="49">
        <v>994712198</v>
      </c>
      <c r="C14" s="228">
        <v>7.8476434458746374</v>
      </c>
      <c r="D14" s="49">
        <v>76129030</v>
      </c>
      <c r="E14" s="283">
        <v>7.653372518510122</v>
      </c>
      <c r="F14" s="283">
        <v>5.4574384244925653</v>
      </c>
    </row>
    <row r="15" spans="1:6">
      <c r="A15" s="226" t="s">
        <v>39</v>
      </c>
      <c r="B15" s="49">
        <v>735750000</v>
      </c>
      <c r="C15" s="228">
        <v>5.8045972261237555</v>
      </c>
      <c r="D15" s="49">
        <v>111046781</v>
      </c>
      <c r="E15" s="283">
        <v>15.09300455317703</v>
      </c>
      <c r="F15" s="283">
        <v>7.9605765309975833</v>
      </c>
    </row>
    <row r="16" spans="1:6">
      <c r="A16" s="226" t="s">
        <v>40</v>
      </c>
      <c r="B16" s="49">
        <v>498757591</v>
      </c>
      <c r="C16" s="228">
        <v>3.9348785990170119</v>
      </c>
      <c r="D16" s="49">
        <v>38198096</v>
      </c>
      <c r="E16" s="283">
        <v>7.6586495502581728</v>
      </c>
      <c r="F16" s="283">
        <v>2.738295192423386</v>
      </c>
    </row>
    <row r="17" spans="1:6">
      <c r="A17" s="226" t="s">
        <v>41</v>
      </c>
      <c r="B17" s="49">
        <v>382875151</v>
      </c>
      <c r="C17" s="228">
        <v>3.0206402167126254</v>
      </c>
      <c r="D17" s="49">
        <v>1597467</v>
      </c>
      <c r="E17" s="283">
        <v>0.41722921840911009</v>
      </c>
      <c r="F17" s="283">
        <v>0.11451712687865409</v>
      </c>
    </row>
    <row r="18" spans="1:6">
      <c r="A18" s="226" t="s">
        <v>42</v>
      </c>
      <c r="B18" s="49">
        <v>579690495</v>
      </c>
      <c r="C18" s="228">
        <v>4.5733874811923982</v>
      </c>
      <c r="D18" s="49">
        <v>44173332</v>
      </c>
      <c r="E18" s="283">
        <v>7.6201580638302513</v>
      </c>
      <c r="F18" s="283">
        <v>3.1666401029235103</v>
      </c>
    </row>
    <row r="19" spans="1:6">
      <c r="A19" s="226" t="s">
        <v>43</v>
      </c>
      <c r="B19" s="49">
        <v>339203288</v>
      </c>
      <c r="C19" s="228">
        <v>2.6760971316572983</v>
      </c>
      <c r="D19" s="49">
        <v>44287042</v>
      </c>
      <c r="E19" s="283">
        <v>13.056194785470357</v>
      </c>
      <c r="F19" s="283">
        <v>3.1747915968181397</v>
      </c>
    </row>
    <row r="20" spans="1:6">
      <c r="A20" s="226" t="s">
        <v>44</v>
      </c>
      <c r="B20" s="49">
        <v>151229704</v>
      </c>
      <c r="C20" s="228">
        <v>1.1931057021351228</v>
      </c>
      <c r="D20" s="49">
        <v>25535084</v>
      </c>
      <c r="E20" s="283">
        <v>16.884965932354135</v>
      </c>
      <c r="F20" s="283">
        <v>1.8305257349823756</v>
      </c>
    </row>
    <row r="21" spans="1:6">
      <c r="A21" s="226" t="s">
        <v>45</v>
      </c>
      <c r="B21" s="49">
        <v>1113326060</v>
      </c>
      <c r="C21" s="228">
        <v>8.7834310018991371</v>
      </c>
      <c r="D21" s="49">
        <v>170611541</v>
      </c>
      <c r="E21" s="283">
        <v>15.32449002406357</v>
      </c>
      <c r="F21" s="283">
        <v>12.230577212336591</v>
      </c>
    </row>
    <row r="22" spans="1:6">
      <c r="A22" s="226" t="s">
        <v>46</v>
      </c>
      <c r="B22" s="49">
        <v>1139286525</v>
      </c>
      <c r="C22" s="228">
        <v>8.9882424774382219</v>
      </c>
      <c r="D22" s="49">
        <v>39491756</v>
      </c>
      <c r="E22" s="283">
        <v>3.4663585615567603</v>
      </c>
      <c r="F22" s="283">
        <v>2.8310334000720196</v>
      </c>
    </row>
    <row r="23" spans="1:6">
      <c r="A23" s="226" t="s">
        <v>47</v>
      </c>
      <c r="B23" s="49">
        <v>435479270</v>
      </c>
      <c r="C23" s="228">
        <v>3.4356530923226609</v>
      </c>
      <c r="D23" s="49">
        <v>46369070</v>
      </c>
      <c r="E23" s="283">
        <v>10.647824866611906</v>
      </c>
      <c r="F23" s="283">
        <v>3.3240452994867455</v>
      </c>
    </row>
    <row r="24" spans="1:6">
      <c r="A24" s="226" t="s">
        <v>48</v>
      </c>
      <c r="B24" s="49">
        <v>751175618</v>
      </c>
      <c r="C24" s="228">
        <v>5.9262954924561306</v>
      </c>
      <c r="D24" s="49">
        <v>125473836</v>
      </c>
      <c r="E24" s="283">
        <v>16.703661965769502</v>
      </c>
      <c r="F24" s="283">
        <v>8.9948043979396353</v>
      </c>
    </row>
    <row r="25" spans="1:6">
      <c r="A25" s="226" t="s">
        <v>49</v>
      </c>
      <c r="B25" s="49">
        <v>1431670745</v>
      </c>
      <c r="C25" s="228">
        <v>11.294967088208672</v>
      </c>
      <c r="D25" s="49">
        <v>188193281</v>
      </c>
      <c r="E25" s="283">
        <v>13.145011285398587</v>
      </c>
      <c r="F25" s="283">
        <v>13.490954015317502</v>
      </c>
    </row>
    <row r="26" spans="1:6">
      <c r="A26" s="226" t="s">
        <v>50</v>
      </c>
      <c r="B26" s="49">
        <v>810038514</v>
      </c>
      <c r="C26" s="228">
        <v>6.3906861181349761</v>
      </c>
      <c r="D26" s="49">
        <v>149649746</v>
      </c>
      <c r="E26" s="283">
        <v>18.474398860496649</v>
      </c>
      <c r="F26" s="283">
        <v>10.727895443248817</v>
      </c>
    </row>
    <row r="27" spans="1:6" ht="16.5">
      <c r="A27" s="286" t="s">
        <v>489</v>
      </c>
      <c r="B27" s="287">
        <f>SUM(B6:B26)</f>
        <v>12675298067</v>
      </c>
      <c r="C27" s="237">
        <v>100</v>
      </c>
      <c r="D27" s="287">
        <f>SUM(D6:D26)</f>
        <v>1394959028</v>
      </c>
      <c r="E27" s="288">
        <v>11.005335106333796</v>
      </c>
      <c r="F27" s="288">
        <v>100</v>
      </c>
    </row>
    <row r="28" spans="1:6">
      <c r="B28" s="48"/>
      <c r="C28" s="48"/>
      <c r="D28" s="49"/>
      <c r="E28" s="50"/>
    </row>
    <row r="29" spans="1:6">
      <c r="A29" s="338" t="s">
        <v>487</v>
      </c>
      <c r="B29" s="338"/>
      <c r="C29" s="51"/>
    </row>
    <row r="30" spans="1:6">
      <c r="A30" s="338"/>
      <c r="B30" s="338"/>
      <c r="C30" s="51"/>
    </row>
    <row r="31" spans="1:6">
      <c r="A31" s="46" t="s">
        <v>389</v>
      </c>
    </row>
  </sheetData>
  <mergeCells count="2">
    <mergeCell ref="A29:B29"/>
    <mergeCell ref="A30:B30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17084-C491-4BD4-AA7F-87412AB7F44D}">
  <dimension ref="A1:G28"/>
  <sheetViews>
    <sheetView zoomScale="80" zoomScaleNormal="80" workbookViewId="0">
      <selection activeCell="A2" sqref="A2"/>
    </sheetView>
  </sheetViews>
  <sheetFormatPr defaultColWidth="42.7265625" defaultRowHeight="13"/>
  <cols>
    <col min="1" max="1" width="34.7265625" style="5" customWidth="1"/>
    <col min="2" max="2" width="21.7265625" style="5" customWidth="1"/>
    <col min="3" max="3" width="20.7265625" style="5" customWidth="1"/>
    <col min="4" max="4" width="18" style="5" customWidth="1"/>
    <col min="5" max="5" width="16.7265625" style="5" customWidth="1"/>
    <col min="6" max="16384" width="42.7265625" style="5"/>
  </cols>
  <sheetData>
    <row r="1" spans="1:5">
      <c r="A1" s="339" t="s">
        <v>455</v>
      </c>
      <c r="B1" s="339"/>
      <c r="C1" s="339"/>
      <c r="D1" s="339"/>
      <c r="E1" s="339"/>
    </row>
    <row r="2" spans="1:5">
      <c r="A2" s="295"/>
      <c r="B2" s="295"/>
      <c r="C2" s="295"/>
      <c r="D2" s="295"/>
      <c r="E2" s="295"/>
    </row>
    <row r="3" spans="1:5">
      <c r="A3" s="296"/>
      <c r="B3" s="343">
        <v>2021</v>
      </c>
      <c r="C3" s="343">
        <v>2022</v>
      </c>
      <c r="D3" s="343">
        <v>2023</v>
      </c>
      <c r="E3" s="343" t="s">
        <v>313</v>
      </c>
    </row>
    <row r="4" spans="1:5">
      <c r="A4" s="289"/>
      <c r="B4" s="290"/>
      <c r="C4" s="290"/>
      <c r="D4" s="290"/>
      <c r="E4" s="290"/>
    </row>
    <row r="5" spans="1:5">
      <c r="A5" s="298" t="s">
        <v>56</v>
      </c>
      <c r="B5" s="300">
        <v>191303</v>
      </c>
      <c r="C5" s="301">
        <v>197461</v>
      </c>
      <c r="D5" s="301">
        <v>184852</v>
      </c>
      <c r="E5" s="302">
        <v>168385</v>
      </c>
    </row>
    <row r="6" spans="1:5">
      <c r="A6" s="298" t="s">
        <v>57</v>
      </c>
      <c r="B6" s="301">
        <v>9639482</v>
      </c>
      <c r="C6" s="301">
        <v>10483193</v>
      </c>
      <c r="D6" s="301">
        <v>10756834</v>
      </c>
      <c r="E6" s="302">
        <v>9634784</v>
      </c>
    </row>
    <row r="7" spans="1:5">
      <c r="A7" s="291" t="s">
        <v>58</v>
      </c>
      <c r="B7" s="303">
        <v>6742341</v>
      </c>
      <c r="C7" s="304">
        <v>7437553</v>
      </c>
      <c r="D7" s="304">
        <v>7885705</v>
      </c>
      <c r="E7" s="305">
        <v>6964441</v>
      </c>
    </row>
    <row r="8" spans="1:5">
      <c r="A8" s="291" t="s">
        <v>59</v>
      </c>
      <c r="B8" s="303">
        <v>1235837</v>
      </c>
      <c r="C8" s="304">
        <v>1482015</v>
      </c>
      <c r="D8" s="304">
        <v>1429082</v>
      </c>
      <c r="E8" s="305">
        <v>1358957</v>
      </c>
    </row>
    <row r="9" spans="1:5">
      <c r="A9" s="291" t="s">
        <v>60</v>
      </c>
      <c r="B9" s="303">
        <v>1661304</v>
      </c>
      <c r="C9" s="304">
        <v>1563625</v>
      </c>
      <c r="D9" s="304">
        <v>1442047</v>
      </c>
      <c r="E9" s="305">
        <v>1311386</v>
      </c>
    </row>
    <row r="10" spans="1:5">
      <c r="A10" s="298" t="s">
        <v>61</v>
      </c>
      <c r="B10" s="300">
        <v>666354</v>
      </c>
      <c r="C10" s="301">
        <v>753342</v>
      </c>
      <c r="D10" s="301">
        <v>767453</v>
      </c>
      <c r="E10" s="302">
        <v>694516</v>
      </c>
    </row>
    <row r="11" spans="1:5">
      <c r="A11" s="291" t="s">
        <v>58</v>
      </c>
      <c r="B11" s="303">
        <v>621366</v>
      </c>
      <c r="C11" s="304">
        <v>706811</v>
      </c>
      <c r="D11" s="304">
        <v>721735</v>
      </c>
      <c r="E11" s="305">
        <v>647382</v>
      </c>
    </row>
    <row r="12" spans="1:5">
      <c r="A12" s="291" t="s">
        <v>59</v>
      </c>
      <c r="B12" s="303">
        <v>11689</v>
      </c>
      <c r="C12" s="304">
        <v>13093</v>
      </c>
      <c r="D12" s="304">
        <v>13310</v>
      </c>
      <c r="E12" s="305">
        <v>16048</v>
      </c>
    </row>
    <row r="13" spans="1:5">
      <c r="A13" s="291" t="s">
        <v>60</v>
      </c>
      <c r="B13" s="227">
        <v>33298</v>
      </c>
      <c r="C13" s="305">
        <v>33438</v>
      </c>
      <c r="D13" s="305">
        <v>32408</v>
      </c>
      <c r="E13" s="305">
        <v>31086</v>
      </c>
    </row>
    <row r="14" spans="1:5">
      <c r="A14" s="340" t="s">
        <v>84</v>
      </c>
      <c r="B14" s="340"/>
      <c r="C14" s="340"/>
      <c r="D14" s="340"/>
      <c r="E14" s="340"/>
    </row>
    <row r="15" spans="1:5">
      <c r="A15" s="291" t="s">
        <v>58</v>
      </c>
      <c r="B15" s="304">
        <v>405619642</v>
      </c>
      <c r="C15" s="304">
        <v>347063166</v>
      </c>
      <c r="D15" s="303">
        <v>371781183</v>
      </c>
      <c r="E15" s="306" t="s">
        <v>4</v>
      </c>
    </row>
    <row r="16" spans="1:5">
      <c r="A16" s="291" t="s">
        <v>59</v>
      </c>
      <c r="B16" s="304">
        <v>2788</v>
      </c>
      <c r="C16" s="304">
        <v>2869</v>
      </c>
      <c r="D16" s="306" t="s">
        <v>4</v>
      </c>
      <c r="E16" s="306" t="s">
        <v>4</v>
      </c>
    </row>
    <row r="17" spans="1:7">
      <c r="A17" s="291" t="s">
        <v>60</v>
      </c>
      <c r="B17" s="304">
        <v>8929</v>
      </c>
      <c r="C17" s="304">
        <v>7483</v>
      </c>
      <c r="D17" s="306" t="s">
        <v>4</v>
      </c>
      <c r="E17" s="306" t="s">
        <v>4</v>
      </c>
      <c r="F17" s="299"/>
    </row>
    <row r="18" spans="1:7">
      <c r="A18" s="341" t="s">
        <v>85</v>
      </c>
      <c r="B18" s="341"/>
      <c r="C18" s="341"/>
      <c r="D18" s="341"/>
      <c r="E18" s="341"/>
      <c r="F18" s="299"/>
      <c r="G18" s="299"/>
    </row>
    <row r="19" spans="1:7">
      <c r="A19" s="291" t="s">
        <v>58</v>
      </c>
      <c r="B19" s="304">
        <v>401919960</v>
      </c>
      <c r="C19" s="304">
        <v>309697776</v>
      </c>
      <c r="D19" s="303">
        <v>326330475</v>
      </c>
      <c r="E19" s="306" t="s">
        <v>4</v>
      </c>
    </row>
    <row r="20" spans="1:7">
      <c r="A20" s="291" t="s">
        <v>59</v>
      </c>
      <c r="B20" s="305">
        <v>2788</v>
      </c>
      <c r="C20" s="305">
        <v>2869</v>
      </c>
      <c r="D20" s="306" t="s">
        <v>4</v>
      </c>
      <c r="E20" s="306" t="s">
        <v>4</v>
      </c>
    </row>
    <row r="21" spans="1:7">
      <c r="A21" s="291" t="s">
        <v>60</v>
      </c>
      <c r="B21" s="305">
        <v>8929</v>
      </c>
      <c r="C21" s="305">
        <v>7483</v>
      </c>
      <c r="D21" s="306" t="s">
        <v>4</v>
      </c>
      <c r="E21" s="306" t="s">
        <v>4</v>
      </c>
    </row>
    <row r="22" spans="1:7">
      <c r="A22" s="298" t="s">
        <v>490</v>
      </c>
      <c r="B22" s="307">
        <v>6.91</v>
      </c>
      <c r="C22" s="307">
        <v>7.19</v>
      </c>
      <c r="D22" s="307">
        <v>7.13</v>
      </c>
      <c r="E22" s="308">
        <v>7.21</v>
      </c>
    </row>
    <row r="23" spans="1:7">
      <c r="A23" s="291" t="s">
        <v>58</v>
      </c>
      <c r="B23" s="309">
        <v>9.2200000000000006</v>
      </c>
      <c r="C23" s="310">
        <v>9.5</v>
      </c>
      <c r="D23" s="310">
        <v>9.15</v>
      </c>
      <c r="E23" s="310">
        <v>9.3000000000000007</v>
      </c>
    </row>
    <row r="24" spans="1:7">
      <c r="A24" s="291" t="s">
        <v>59</v>
      </c>
      <c r="B24" s="310">
        <v>1.03</v>
      </c>
      <c r="C24" s="310">
        <v>0.97</v>
      </c>
      <c r="D24" s="310">
        <v>0.99</v>
      </c>
      <c r="E24" s="310">
        <v>1.22</v>
      </c>
    </row>
    <row r="25" spans="1:7">
      <c r="A25" s="297" t="s">
        <v>60</v>
      </c>
      <c r="B25" s="311">
        <v>2.08</v>
      </c>
      <c r="C25" s="311">
        <v>2.2200000000000002</v>
      </c>
      <c r="D25" s="311">
        <v>2.25</v>
      </c>
      <c r="E25" s="311">
        <v>2.4700000000000002</v>
      </c>
    </row>
    <row r="26" spans="1:7">
      <c r="B26" s="293"/>
      <c r="C26" s="293"/>
    </row>
    <row r="27" spans="1:7" ht="31.5" customHeight="1">
      <c r="A27" s="292" t="s">
        <v>314</v>
      </c>
      <c r="B27" s="292"/>
      <c r="C27" s="292"/>
      <c r="D27" s="292"/>
      <c r="E27" s="292"/>
    </row>
    <row r="28" spans="1:7" ht="26">
      <c r="A28" s="292" t="s">
        <v>315</v>
      </c>
      <c r="B28" s="294"/>
      <c r="C28" s="294"/>
      <c r="D28" s="294"/>
      <c r="E28" s="294"/>
    </row>
  </sheetData>
  <mergeCells count="3">
    <mergeCell ref="A1:E1"/>
    <mergeCell ref="A14:E14"/>
    <mergeCell ref="A18:E18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F39D6-1240-4FF5-BA99-91F341494990}">
  <dimension ref="A5:J31"/>
  <sheetViews>
    <sheetView topLeftCell="A11" zoomScale="80" zoomScaleNormal="80" workbookViewId="0">
      <selection activeCell="A12" sqref="A12"/>
    </sheetView>
  </sheetViews>
  <sheetFormatPr defaultColWidth="9.1796875" defaultRowHeight="13"/>
  <cols>
    <col min="1" max="1" width="5.81640625" style="5" customWidth="1"/>
    <col min="2" max="2" width="9.81640625" style="5" customWidth="1"/>
    <col min="3" max="3" width="15.54296875" style="5" customWidth="1"/>
    <col min="4" max="4" width="11.453125" style="5" customWidth="1"/>
    <col min="5" max="256" width="9.1796875" style="5"/>
    <col min="257" max="257" width="5.81640625" style="5" customWidth="1"/>
    <col min="258" max="258" width="9.81640625" style="5" customWidth="1"/>
    <col min="259" max="259" width="15.54296875" style="5" customWidth="1"/>
    <col min="260" max="260" width="11.453125" style="5" customWidth="1"/>
    <col min="261" max="512" width="9.1796875" style="5"/>
    <col min="513" max="513" width="5.81640625" style="5" customWidth="1"/>
    <col min="514" max="514" width="9.81640625" style="5" customWidth="1"/>
    <col min="515" max="515" width="15.54296875" style="5" customWidth="1"/>
    <col min="516" max="516" width="11.453125" style="5" customWidth="1"/>
    <col min="517" max="768" width="9.1796875" style="5"/>
    <col min="769" max="769" width="5.81640625" style="5" customWidth="1"/>
    <col min="770" max="770" width="9.81640625" style="5" customWidth="1"/>
    <col min="771" max="771" width="15.54296875" style="5" customWidth="1"/>
    <col min="772" max="772" width="11.453125" style="5" customWidth="1"/>
    <col min="773" max="1024" width="9.1796875" style="5"/>
    <col min="1025" max="1025" width="5.81640625" style="5" customWidth="1"/>
    <col min="1026" max="1026" width="9.81640625" style="5" customWidth="1"/>
    <col min="1027" max="1027" width="15.54296875" style="5" customWidth="1"/>
    <col min="1028" max="1028" width="11.453125" style="5" customWidth="1"/>
    <col min="1029" max="1280" width="9.1796875" style="5"/>
    <col min="1281" max="1281" width="5.81640625" style="5" customWidth="1"/>
    <col min="1282" max="1282" width="9.81640625" style="5" customWidth="1"/>
    <col min="1283" max="1283" width="15.54296875" style="5" customWidth="1"/>
    <col min="1284" max="1284" width="11.453125" style="5" customWidth="1"/>
    <col min="1285" max="1536" width="9.1796875" style="5"/>
    <col min="1537" max="1537" width="5.81640625" style="5" customWidth="1"/>
    <col min="1538" max="1538" width="9.81640625" style="5" customWidth="1"/>
    <col min="1539" max="1539" width="15.54296875" style="5" customWidth="1"/>
    <col min="1540" max="1540" width="11.453125" style="5" customWidth="1"/>
    <col min="1541" max="1792" width="9.1796875" style="5"/>
    <col min="1793" max="1793" width="5.81640625" style="5" customWidth="1"/>
    <col min="1794" max="1794" width="9.81640625" style="5" customWidth="1"/>
    <col min="1795" max="1795" width="15.54296875" style="5" customWidth="1"/>
    <col min="1796" max="1796" width="11.453125" style="5" customWidth="1"/>
    <col min="1797" max="2048" width="9.1796875" style="5"/>
    <col min="2049" max="2049" width="5.81640625" style="5" customWidth="1"/>
    <col min="2050" max="2050" width="9.81640625" style="5" customWidth="1"/>
    <col min="2051" max="2051" width="15.54296875" style="5" customWidth="1"/>
    <col min="2052" max="2052" width="11.453125" style="5" customWidth="1"/>
    <col min="2053" max="2304" width="9.1796875" style="5"/>
    <col min="2305" max="2305" width="5.81640625" style="5" customWidth="1"/>
    <col min="2306" max="2306" width="9.81640625" style="5" customWidth="1"/>
    <col min="2307" max="2307" width="15.54296875" style="5" customWidth="1"/>
    <col min="2308" max="2308" width="11.453125" style="5" customWidth="1"/>
    <col min="2309" max="2560" width="9.1796875" style="5"/>
    <col min="2561" max="2561" width="5.81640625" style="5" customWidth="1"/>
    <col min="2562" max="2562" width="9.81640625" style="5" customWidth="1"/>
    <col min="2563" max="2563" width="15.54296875" style="5" customWidth="1"/>
    <col min="2564" max="2564" width="11.453125" style="5" customWidth="1"/>
    <col min="2565" max="2816" width="9.1796875" style="5"/>
    <col min="2817" max="2817" width="5.81640625" style="5" customWidth="1"/>
    <col min="2818" max="2818" width="9.81640625" style="5" customWidth="1"/>
    <col min="2819" max="2819" width="15.54296875" style="5" customWidth="1"/>
    <col min="2820" max="2820" width="11.453125" style="5" customWidth="1"/>
    <col min="2821" max="3072" width="9.1796875" style="5"/>
    <col min="3073" max="3073" width="5.81640625" style="5" customWidth="1"/>
    <col min="3074" max="3074" width="9.81640625" style="5" customWidth="1"/>
    <col min="3075" max="3075" width="15.54296875" style="5" customWidth="1"/>
    <col min="3076" max="3076" width="11.453125" style="5" customWidth="1"/>
    <col min="3077" max="3328" width="9.1796875" style="5"/>
    <col min="3329" max="3329" width="5.81640625" style="5" customWidth="1"/>
    <col min="3330" max="3330" width="9.81640625" style="5" customWidth="1"/>
    <col min="3331" max="3331" width="15.54296875" style="5" customWidth="1"/>
    <col min="3332" max="3332" width="11.453125" style="5" customWidth="1"/>
    <col min="3333" max="3584" width="9.1796875" style="5"/>
    <col min="3585" max="3585" width="5.81640625" style="5" customWidth="1"/>
    <col min="3586" max="3586" width="9.81640625" style="5" customWidth="1"/>
    <col min="3587" max="3587" width="15.54296875" style="5" customWidth="1"/>
    <col min="3588" max="3588" width="11.453125" style="5" customWidth="1"/>
    <col min="3589" max="3840" width="9.1796875" style="5"/>
    <col min="3841" max="3841" width="5.81640625" style="5" customWidth="1"/>
    <col min="3842" max="3842" width="9.81640625" style="5" customWidth="1"/>
    <col min="3843" max="3843" width="15.54296875" style="5" customWidth="1"/>
    <col min="3844" max="3844" width="11.453125" style="5" customWidth="1"/>
    <col min="3845" max="4096" width="9.1796875" style="5"/>
    <col min="4097" max="4097" width="5.81640625" style="5" customWidth="1"/>
    <col min="4098" max="4098" width="9.81640625" style="5" customWidth="1"/>
    <col min="4099" max="4099" width="15.54296875" style="5" customWidth="1"/>
    <col min="4100" max="4100" width="11.453125" style="5" customWidth="1"/>
    <col min="4101" max="4352" width="9.1796875" style="5"/>
    <col min="4353" max="4353" width="5.81640625" style="5" customWidth="1"/>
    <col min="4354" max="4354" width="9.81640625" style="5" customWidth="1"/>
    <col min="4355" max="4355" width="15.54296875" style="5" customWidth="1"/>
    <col min="4356" max="4356" width="11.453125" style="5" customWidth="1"/>
    <col min="4357" max="4608" width="9.1796875" style="5"/>
    <col min="4609" max="4609" width="5.81640625" style="5" customWidth="1"/>
    <col min="4610" max="4610" width="9.81640625" style="5" customWidth="1"/>
    <col min="4611" max="4611" width="15.54296875" style="5" customWidth="1"/>
    <col min="4612" max="4612" width="11.453125" style="5" customWidth="1"/>
    <col min="4613" max="4864" width="9.1796875" style="5"/>
    <col min="4865" max="4865" width="5.81640625" style="5" customWidth="1"/>
    <col min="4866" max="4866" width="9.81640625" style="5" customWidth="1"/>
    <col min="4867" max="4867" width="15.54296875" style="5" customWidth="1"/>
    <col min="4868" max="4868" width="11.453125" style="5" customWidth="1"/>
    <col min="4869" max="5120" width="9.1796875" style="5"/>
    <col min="5121" max="5121" width="5.81640625" style="5" customWidth="1"/>
    <col min="5122" max="5122" width="9.81640625" style="5" customWidth="1"/>
    <col min="5123" max="5123" width="15.54296875" style="5" customWidth="1"/>
    <col min="5124" max="5124" width="11.453125" style="5" customWidth="1"/>
    <col min="5125" max="5376" width="9.1796875" style="5"/>
    <col min="5377" max="5377" width="5.81640625" style="5" customWidth="1"/>
    <col min="5378" max="5378" width="9.81640625" style="5" customWidth="1"/>
    <col min="5379" max="5379" width="15.54296875" style="5" customWidth="1"/>
    <col min="5380" max="5380" width="11.453125" style="5" customWidth="1"/>
    <col min="5381" max="5632" width="9.1796875" style="5"/>
    <col min="5633" max="5633" width="5.81640625" style="5" customWidth="1"/>
    <col min="5634" max="5634" width="9.81640625" style="5" customWidth="1"/>
    <col min="5635" max="5635" width="15.54296875" style="5" customWidth="1"/>
    <col min="5636" max="5636" width="11.453125" style="5" customWidth="1"/>
    <col min="5637" max="5888" width="9.1796875" style="5"/>
    <col min="5889" max="5889" width="5.81640625" style="5" customWidth="1"/>
    <col min="5890" max="5890" width="9.81640625" style="5" customWidth="1"/>
    <col min="5891" max="5891" width="15.54296875" style="5" customWidth="1"/>
    <col min="5892" max="5892" width="11.453125" style="5" customWidth="1"/>
    <col min="5893" max="6144" width="9.1796875" style="5"/>
    <col min="6145" max="6145" width="5.81640625" style="5" customWidth="1"/>
    <col min="6146" max="6146" width="9.81640625" style="5" customWidth="1"/>
    <col min="6147" max="6147" width="15.54296875" style="5" customWidth="1"/>
    <col min="6148" max="6148" width="11.453125" style="5" customWidth="1"/>
    <col min="6149" max="6400" width="9.1796875" style="5"/>
    <col min="6401" max="6401" width="5.81640625" style="5" customWidth="1"/>
    <col min="6402" max="6402" width="9.81640625" style="5" customWidth="1"/>
    <col min="6403" max="6403" width="15.54296875" style="5" customWidth="1"/>
    <col min="6404" max="6404" width="11.453125" style="5" customWidth="1"/>
    <col min="6405" max="6656" width="9.1796875" style="5"/>
    <col min="6657" max="6657" width="5.81640625" style="5" customWidth="1"/>
    <col min="6658" max="6658" width="9.81640625" style="5" customWidth="1"/>
    <col min="6659" max="6659" width="15.54296875" style="5" customWidth="1"/>
    <col min="6660" max="6660" width="11.453125" style="5" customWidth="1"/>
    <col min="6661" max="6912" width="9.1796875" style="5"/>
    <col min="6913" max="6913" width="5.81640625" style="5" customWidth="1"/>
    <col min="6914" max="6914" width="9.81640625" style="5" customWidth="1"/>
    <col min="6915" max="6915" width="15.54296875" style="5" customWidth="1"/>
    <col min="6916" max="6916" width="11.453125" style="5" customWidth="1"/>
    <col min="6917" max="7168" width="9.1796875" style="5"/>
    <col min="7169" max="7169" width="5.81640625" style="5" customWidth="1"/>
    <col min="7170" max="7170" width="9.81640625" style="5" customWidth="1"/>
    <col min="7171" max="7171" width="15.54296875" style="5" customWidth="1"/>
    <col min="7172" max="7172" width="11.453125" style="5" customWidth="1"/>
    <col min="7173" max="7424" width="9.1796875" style="5"/>
    <col min="7425" max="7425" width="5.81640625" style="5" customWidth="1"/>
    <col min="7426" max="7426" width="9.81640625" style="5" customWidth="1"/>
    <col min="7427" max="7427" width="15.54296875" style="5" customWidth="1"/>
    <col min="7428" max="7428" width="11.453125" style="5" customWidth="1"/>
    <col min="7429" max="7680" width="9.1796875" style="5"/>
    <col min="7681" max="7681" width="5.81640625" style="5" customWidth="1"/>
    <col min="7682" max="7682" width="9.81640625" style="5" customWidth="1"/>
    <col min="7683" max="7683" width="15.54296875" style="5" customWidth="1"/>
    <col min="7684" max="7684" width="11.453125" style="5" customWidth="1"/>
    <col min="7685" max="7936" width="9.1796875" style="5"/>
    <col min="7937" max="7937" width="5.81640625" style="5" customWidth="1"/>
    <col min="7938" max="7938" width="9.81640625" style="5" customWidth="1"/>
    <col min="7939" max="7939" width="15.54296875" style="5" customWidth="1"/>
    <col min="7940" max="7940" width="11.453125" style="5" customWidth="1"/>
    <col min="7941" max="8192" width="9.1796875" style="5"/>
    <col min="8193" max="8193" width="5.81640625" style="5" customWidth="1"/>
    <col min="8194" max="8194" width="9.81640625" style="5" customWidth="1"/>
    <col min="8195" max="8195" width="15.54296875" style="5" customWidth="1"/>
    <col min="8196" max="8196" width="11.453125" style="5" customWidth="1"/>
    <col min="8197" max="8448" width="9.1796875" style="5"/>
    <col min="8449" max="8449" width="5.81640625" style="5" customWidth="1"/>
    <col min="8450" max="8450" width="9.81640625" style="5" customWidth="1"/>
    <col min="8451" max="8451" width="15.54296875" style="5" customWidth="1"/>
    <col min="8452" max="8452" width="11.453125" style="5" customWidth="1"/>
    <col min="8453" max="8704" width="9.1796875" style="5"/>
    <col min="8705" max="8705" width="5.81640625" style="5" customWidth="1"/>
    <col min="8706" max="8706" width="9.81640625" style="5" customWidth="1"/>
    <col min="8707" max="8707" width="15.54296875" style="5" customWidth="1"/>
    <col min="8708" max="8708" width="11.453125" style="5" customWidth="1"/>
    <col min="8709" max="8960" width="9.1796875" style="5"/>
    <col min="8961" max="8961" width="5.81640625" style="5" customWidth="1"/>
    <col min="8962" max="8962" width="9.81640625" style="5" customWidth="1"/>
    <col min="8963" max="8963" width="15.54296875" style="5" customWidth="1"/>
    <col min="8964" max="8964" width="11.453125" style="5" customWidth="1"/>
    <col min="8965" max="9216" width="9.1796875" style="5"/>
    <col min="9217" max="9217" width="5.81640625" style="5" customWidth="1"/>
    <col min="9218" max="9218" width="9.81640625" style="5" customWidth="1"/>
    <col min="9219" max="9219" width="15.54296875" style="5" customWidth="1"/>
    <col min="9220" max="9220" width="11.453125" style="5" customWidth="1"/>
    <col min="9221" max="9472" width="9.1796875" style="5"/>
    <col min="9473" max="9473" width="5.81640625" style="5" customWidth="1"/>
    <col min="9474" max="9474" width="9.81640625" style="5" customWidth="1"/>
    <col min="9475" max="9475" width="15.54296875" style="5" customWidth="1"/>
    <col min="9476" max="9476" width="11.453125" style="5" customWidth="1"/>
    <col min="9477" max="9728" width="9.1796875" style="5"/>
    <col min="9729" max="9729" width="5.81640625" style="5" customWidth="1"/>
    <col min="9730" max="9730" width="9.81640625" style="5" customWidth="1"/>
    <col min="9731" max="9731" width="15.54296875" style="5" customWidth="1"/>
    <col min="9732" max="9732" width="11.453125" style="5" customWidth="1"/>
    <col min="9733" max="9984" width="9.1796875" style="5"/>
    <col min="9985" max="9985" width="5.81640625" style="5" customWidth="1"/>
    <col min="9986" max="9986" width="9.81640625" style="5" customWidth="1"/>
    <col min="9987" max="9987" width="15.54296875" style="5" customWidth="1"/>
    <col min="9988" max="9988" width="11.453125" style="5" customWidth="1"/>
    <col min="9989" max="10240" width="9.1796875" style="5"/>
    <col min="10241" max="10241" width="5.81640625" style="5" customWidth="1"/>
    <col min="10242" max="10242" width="9.81640625" style="5" customWidth="1"/>
    <col min="10243" max="10243" width="15.54296875" style="5" customWidth="1"/>
    <col min="10244" max="10244" width="11.453125" style="5" customWidth="1"/>
    <col min="10245" max="10496" width="9.1796875" style="5"/>
    <col min="10497" max="10497" width="5.81640625" style="5" customWidth="1"/>
    <col min="10498" max="10498" width="9.81640625" style="5" customWidth="1"/>
    <col min="10499" max="10499" width="15.54296875" style="5" customWidth="1"/>
    <col min="10500" max="10500" width="11.453125" style="5" customWidth="1"/>
    <col min="10501" max="10752" width="9.1796875" style="5"/>
    <col min="10753" max="10753" width="5.81640625" style="5" customWidth="1"/>
    <col min="10754" max="10754" width="9.81640625" style="5" customWidth="1"/>
    <col min="10755" max="10755" width="15.54296875" style="5" customWidth="1"/>
    <col min="10756" max="10756" width="11.453125" style="5" customWidth="1"/>
    <col min="10757" max="11008" width="9.1796875" style="5"/>
    <col min="11009" max="11009" width="5.81640625" style="5" customWidth="1"/>
    <col min="11010" max="11010" width="9.81640625" style="5" customWidth="1"/>
    <col min="11011" max="11011" width="15.54296875" style="5" customWidth="1"/>
    <col min="11012" max="11012" width="11.453125" style="5" customWidth="1"/>
    <col min="11013" max="11264" width="9.1796875" style="5"/>
    <col min="11265" max="11265" width="5.81640625" style="5" customWidth="1"/>
    <col min="11266" max="11266" width="9.81640625" style="5" customWidth="1"/>
    <col min="11267" max="11267" width="15.54296875" style="5" customWidth="1"/>
    <col min="11268" max="11268" width="11.453125" style="5" customWidth="1"/>
    <col min="11269" max="11520" width="9.1796875" style="5"/>
    <col min="11521" max="11521" width="5.81640625" style="5" customWidth="1"/>
    <col min="11522" max="11522" width="9.81640625" style="5" customWidth="1"/>
    <col min="11523" max="11523" width="15.54296875" style="5" customWidth="1"/>
    <col min="11524" max="11524" width="11.453125" style="5" customWidth="1"/>
    <col min="11525" max="11776" width="9.1796875" style="5"/>
    <col min="11777" max="11777" width="5.81640625" style="5" customWidth="1"/>
    <col min="11778" max="11778" width="9.81640625" style="5" customWidth="1"/>
    <col min="11779" max="11779" width="15.54296875" style="5" customWidth="1"/>
    <col min="11780" max="11780" width="11.453125" style="5" customWidth="1"/>
    <col min="11781" max="12032" width="9.1796875" style="5"/>
    <col min="12033" max="12033" width="5.81640625" style="5" customWidth="1"/>
    <col min="12034" max="12034" width="9.81640625" style="5" customWidth="1"/>
    <col min="12035" max="12035" width="15.54296875" style="5" customWidth="1"/>
    <col min="12036" max="12036" width="11.453125" style="5" customWidth="1"/>
    <col min="12037" max="12288" width="9.1796875" style="5"/>
    <col min="12289" max="12289" width="5.81640625" style="5" customWidth="1"/>
    <col min="12290" max="12290" width="9.81640625" style="5" customWidth="1"/>
    <col min="12291" max="12291" width="15.54296875" style="5" customWidth="1"/>
    <col min="12292" max="12292" width="11.453125" style="5" customWidth="1"/>
    <col min="12293" max="12544" width="9.1796875" style="5"/>
    <col min="12545" max="12545" width="5.81640625" style="5" customWidth="1"/>
    <col min="12546" max="12546" width="9.81640625" style="5" customWidth="1"/>
    <col min="12547" max="12547" width="15.54296875" style="5" customWidth="1"/>
    <col min="12548" max="12548" width="11.453125" style="5" customWidth="1"/>
    <col min="12549" max="12800" width="9.1796875" style="5"/>
    <col min="12801" max="12801" width="5.81640625" style="5" customWidth="1"/>
    <col min="12802" max="12802" width="9.81640625" style="5" customWidth="1"/>
    <col min="12803" max="12803" width="15.54296875" style="5" customWidth="1"/>
    <col min="12804" max="12804" width="11.453125" style="5" customWidth="1"/>
    <col min="12805" max="13056" width="9.1796875" style="5"/>
    <col min="13057" max="13057" width="5.81640625" style="5" customWidth="1"/>
    <col min="13058" max="13058" width="9.81640625" style="5" customWidth="1"/>
    <col min="13059" max="13059" width="15.54296875" style="5" customWidth="1"/>
    <col min="13060" max="13060" width="11.453125" style="5" customWidth="1"/>
    <col min="13061" max="13312" width="9.1796875" style="5"/>
    <col min="13313" max="13313" width="5.81640625" style="5" customWidth="1"/>
    <col min="13314" max="13314" width="9.81640625" style="5" customWidth="1"/>
    <col min="13315" max="13315" width="15.54296875" style="5" customWidth="1"/>
    <col min="13316" max="13316" width="11.453125" style="5" customWidth="1"/>
    <col min="13317" max="13568" width="9.1796875" style="5"/>
    <col min="13569" max="13569" width="5.81640625" style="5" customWidth="1"/>
    <col min="13570" max="13570" width="9.81640625" style="5" customWidth="1"/>
    <col min="13571" max="13571" width="15.54296875" style="5" customWidth="1"/>
    <col min="13572" max="13572" width="11.453125" style="5" customWidth="1"/>
    <col min="13573" max="13824" width="9.1796875" style="5"/>
    <col min="13825" max="13825" width="5.81640625" style="5" customWidth="1"/>
    <col min="13826" max="13826" width="9.81640625" style="5" customWidth="1"/>
    <col min="13827" max="13827" width="15.54296875" style="5" customWidth="1"/>
    <col min="13828" max="13828" width="11.453125" style="5" customWidth="1"/>
    <col min="13829" max="14080" width="9.1796875" style="5"/>
    <col min="14081" max="14081" width="5.81640625" style="5" customWidth="1"/>
    <col min="14082" max="14082" width="9.81640625" style="5" customWidth="1"/>
    <col min="14083" max="14083" width="15.54296875" style="5" customWidth="1"/>
    <col min="14084" max="14084" width="11.453125" style="5" customWidth="1"/>
    <col min="14085" max="14336" width="9.1796875" style="5"/>
    <col min="14337" max="14337" width="5.81640625" style="5" customWidth="1"/>
    <col min="14338" max="14338" width="9.81640625" style="5" customWidth="1"/>
    <col min="14339" max="14339" width="15.54296875" style="5" customWidth="1"/>
    <col min="14340" max="14340" width="11.453125" style="5" customWidth="1"/>
    <col min="14341" max="14592" width="9.1796875" style="5"/>
    <col min="14593" max="14593" width="5.81640625" style="5" customWidth="1"/>
    <col min="14594" max="14594" width="9.81640625" style="5" customWidth="1"/>
    <col min="14595" max="14595" width="15.54296875" style="5" customWidth="1"/>
    <col min="14596" max="14596" width="11.453125" style="5" customWidth="1"/>
    <col min="14597" max="14848" width="9.1796875" style="5"/>
    <col min="14849" max="14849" width="5.81640625" style="5" customWidth="1"/>
    <col min="14850" max="14850" width="9.81640625" style="5" customWidth="1"/>
    <col min="14851" max="14851" width="15.54296875" style="5" customWidth="1"/>
    <col min="14852" max="14852" width="11.453125" style="5" customWidth="1"/>
    <col min="14853" max="15104" width="9.1796875" style="5"/>
    <col min="15105" max="15105" width="5.81640625" style="5" customWidth="1"/>
    <col min="15106" max="15106" width="9.81640625" style="5" customWidth="1"/>
    <col min="15107" max="15107" width="15.54296875" style="5" customWidth="1"/>
    <col min="15108" max="15108" width="11.453125" style="5" customWidth="1"/>
    <col min="15109" max="15360" width="9.1796875" style="5"/>
    <col min="15361" max="15361" width="5.81640625" style="5" customWidth="1"/>
    <col min="15362" max="15362" width="9.81640625" style="5" customWidth="1"/>
    <col min="15363" max="15363" width="15.54296875" style="5" customWidth="1"/>
    <col min="15364" max="15364" width="11.453125" style="5" customWidth="1"/>
    <col min="15365" max="15616" width="9.1796875" style="5"/>
    <col min="15617" max="15617" width="5.81640625" style="5" customWidth="1"/>
    <col min="15618" max="15618" width="9.81640625" style="5" customWidth="1"/>
    <col min="15619" max="15619" width="15.54296875" style="5" customWidth="1"/>
    <col min="15620" max="15620" width="11.453125" style="5" customWidth="1"/>
    <col min="15621" max="15872" width="9.1796875" style="5"/>
    <col min="15873" max="15873" width="5.81640625" style="5" customWidth="1"/>
    <col min="15874" max="15874" width="9.81640625" style="5" customWidth="1"/>
    <col min="15875" max="15875" width="15.54296875" style="5" customWidth="1"/>
    <col min="15876" max="15876" width="11.453125" style="5" customWidth="1"/>
    <col min="15877" max="16128" width="9.1796875" style="5"/>
    <col min="16129" max="16129" width="5.81640625" style="5" customWidth="1"/>
    <col min="16130" max="16130" width="9.81640625" style="5" customWidth="1"/>
    <col min="16131" max="16131" width="15.54296875" style="5" customWidth="1"/>
    <col min="16132" max="16132" width="11.453125" style="5" customWidth="1"/>
    <col min="16133" max="16384" width="9.1796875" style="5"/>
  </cols>
  <sheetData>
    <row r="5" spans="1:10">
      <c r="A5" s="4" t="s">
        <v>62</v>
      </c>
      <c r="B5" s="4" t="s">
        <v>63</v>
      </c>
    </row>
    <row r="6" spans="1:10">
      <c r="A6" s="17">
        <v>2021</v>
      </c>
      <c r="B6" s="45">
        <v>1805.8987669051708</v>
      </c>
    </row>
    <row r="7" spans="1:10">
      <c r="A7" s="17">
        <v>2022</v>
      </c>
      <c r="B7" s="45">
        <v>1626.7358668461445</v>
      </c>
    </row>
    <row r="8" spans="1:10">
      <c r="A8" s="17">
        <v>2023</v>
      </c>
      <c r="B8" s="45">
        <v>2067.3323604930874</v>
      </c>
    </row>
    <row r="9" spans="1:10">
      <c r="A9" s="17">
        <v>2024</v>
      </c>
      <c r="B9" s="45">
        <v>2078.486175057913</v>
      </c>
      <c r="C9" s="7"/>
    </row>
    <row r="11" spans="1:10" ht="14.5">
      <c r="A11" s="8" t="s">
        <v>456</v>
      </c>
      <c r="D11" s="9"/>
      <c r="E11" s="9"/>
      <c r="F11" s="9"/>
      <c r="G11" s="9"/>
      <c r="H11" s="9"/>
      <c r="I11" s="9"/>
      <c r="J11" s="9"/>
    </row>
    <row r="13" spans="1:10" ht="14.5">
      <c r="C13" s="342"/>
      <c r="D13" s="342"/>
      <c r="E13" s="342"/>
    </row>
    <row r="31" spans="1:1" ht="14.5">
      <c r="A31" s="8" t="s">
        <v>491</v>
      </c>
    </row>
  </sheetData>
  <mergeCells count="1">
    <mergeCell ref="C13:E13"/>
  </mergeCells>
  <pageMargins left="0.75" right="0.75" top="1" bottom="1" header="0.5" footer="0.5"/>
  <pageSetup paperSize="9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6C52F-096A-4774-8336-57AA06EB5E3E}">
  <dimension ref="A1:K46"/>
  <sheetViews>
    <sheetView topLeftCell="A8" zoomScale="80" zoomScaleNormal="80" workbookViewId="0">
      <selection activeCell="A9" sqref="A9"/>
    </sheetView>
  </sheetViews>
  <sheetFormatPr defaultRowHeight="13"/>
  <cols>
    <col min="1" max="1" width="21.1796875" style="5" customWidth="1"/>
    <col min="2" max="256" width="8.7265625" style="5"/>
    <col min="257" max="257" width="38.26953125" style="5" customWidth="1"/>
    <col min="258" max="512" width="8.7265625" style="5"/>
    <col min="513" max="513" width="38.26953125" style="5" customWidth="1"/>
    <col min="514" max="768" width="8.7265625" style="5"/>
    <col min="769" max="769" width="38.26953125" style="5" customWidth="1"/>
    <col min="770" max="1024" width="8.7265625" style="5"/>
    <col min="1025" max="1025" width="38.26953125" style="5" customWidth="1"/>
    <col min="1026" max="1280" width="8.7265625" style="5"/>
    <col min="1281" max="1281" width="38.26953125" style="5" customWidth="1"/>
    <col min="1282" max="1536" width="8.7265625" style="5"/>
    <col min="1537" max="1537" width="38.26953125" style="5" customWidth="1"/>
    <col min="1538" max="1792" width="8.7265625" style="5"/>
    <col min="1793" max="1793" width="38.26953125" style="5" customWidth="1"/>
    <col min="1794" max="2048" width="8.7265625" style="5"/>
    <col min="2049" max="2049" width="38.26953125" style="5" customWidth="1"/>
    <col min="2050" max="2304" width="8.7265625" style="5"/>
    <col min="2305" max="2305" width="38.26953125" style="5" customWidth="1"/>
    <col min="2306" max="2560" width="8.7265625" style="5"/>
    <col min="2561" max="2561" width="38.26953125" style="5" customWidth="1"/>
    <col min="2562" max="2816" width="8.7265625" style="5"/>
    <col min="2817" max="2817" width="38.26953125" style="5" customWidth="1"/>
    <col min="2818" max="3072" width="8.7265625" style="5"/>
    <col min="3073" max="3073" width="38.26953125" style="5" customWidth="1"/>
    <col min="3074" max="3328" width="8.7265625" style="5"/>
    <col min="3329" max="3329" width="38.26953125" style="5" customWidth="1"/>
    <col min="3330" max="3584" width="8.7265625" style="5"/>
    <col min="3585" max="3585" width="38.26953125" style="5" customWidth="1"/>
    <col min="3586" max="3840" width="8.7265625" style="5"/>
    <col min="3841" max="3841" width="38.26953125" style="5" customWidth="1"/>
    <col min="3842" max="4096" width="8.7265625" style="5"/>
    <col min="4097" max="4097" width="38.26953125" style="5" customWidth="1"/>
    <col min="4098" max="4352" width="8.7265625" style="5"/>
    <col min="4353" max="4353" width="38.26953125" style="5" customWidth="1"/>
    <col min="4354" max="4608" width="8.7265625" style="5"/>
    <col min="4609" max="4609" width="38.26953125" style="5" customWidth="1"/>
    <col min="4610" max="4864" width="8.7265625" style="5"/>
    <col min="4865" max="4865" width="38.26953125" style="5" customWidth="1"/>
    <col min="4866" max="5120" width="8.7265625" style="5"/>
    <col min="5121" max="5121" width="38.26953125" style="5" customWidth="1"/>
    <col min="5122" max="5376" width="8.7265625" style="5"/>
    <col min="5377" max="5377" width="38.26953125" style="5" customWidth="1"/>
    <col min="5378" max="5632" width="8.7265625" style="5"/>
    <col min="5633" max="5633" width="38.26953125" style="5" customWidth="1"/>
    <col min="5634" max="5888" width="8.7265625" style="5"/>
    <col min="5889" max="5889" width="38.26953125" style="5" customWidth="1"/>
    <col min="5890" max="6144" width="8.7265625" style="5"/>
    <col min="6145" max="6145" width="38.26953125" style="5" customWidth="1"/>
    <col min="6146" max="6400" width="8.7265625" style="5"/>
    <col min="6401" max="6401" width="38.26953125" style="5" customWidth="1"/>
    <col min="6402" max="6656" width="8.7265625" style="5"/>
    <col min="6657" max="6657" width="38.26953125" style="5" customWidth="1"/>
    <col min="6658" max="6912" width="8.7265625" style="5"/>
    <col min="6913" max="6913" width="38.26953125" style="5" customWidth="1"/>
    <col min="6914" max="7168" width="8.7265625" style="5"/>
    <col min="7169" max="7169" width="38.26953125" style="5" customWidth="1"/>
    <col min="7170" max="7424" width="8.7265625" style="5"/>
    <col min="7425" max="7425" width="38.26953125" style="5" customWidth="1"/>
    <col min="7426" max="7680" width="8.7265625" style="5"/>
    <col min="7681" max="7681" width="38.26953125" style="5" customWidth="1"/>
    <col min="7682" max="7936" width="8.7265625" style="5"/>
    <col min="7937" max="7937" width="38.26953125" style="5" customWidth="1"/>
    <col min="7938" max="8192" width="8.7265625" style="5"/>
    <col min="8193" max="8193" width="38.26953125" style="5" customWidth="1"/>
    <col min="8194" max="8448" width="8.7265625" style="5"/>
    <col min="8449" max="8449" width="38.26953125" style="5" customWidth="1"/>
    <col min="8450" max="8704" width="8.7265625" style="5"/>
    <col min="8705" max="8705" width="38.26953125" style="5" customWidth="1"/>
    <col min="8706" max="8960" width="8.7265625" style="5"/>
    <col min="8961" max="8961" width="38.26953125" style="5" customWidth="1"/>
    <col min="8962" max="9216" width="8.7265625" style="5"/>
    <col min="9217" max="9217" width="38.26953125" style="5" customWidth="1"/>
    <col min="9218" max="9472" width="8.7265625" style="5"/>
    <col min="9473" max="9473" width="38.26953125" style="5" customWidth="1"/>
    <col min="9474" max="9728" width="8.7265625" style="5"/>
    <col min="9729" max="9729" width="38.26953125" style="5" customWidth="1"/>
    <col min="9730" max="9984" width="8.7265625" style="5"/>
    <col min="9985" max="9985" width="38.26953125" style="5" customWidth="1"/>
    <col min="9986" max="10240" width="8.7265625" style="5"/>
    <col min="10241" max="10241" width="38.26953125" style="5" customWidth="1"/>
    <col min="10242" max="10496" width="8.7265625" style="5"/>
    <col min="10497" max="10497" width="38.26953125" style="5" customWidth="1"/>
    <col min="10498" max="10752" width="8.7265625" style="5"/>
    <col min="10753" max="10753" width="38.26953125" style="5" customWidth="1"/>
    <col min="10754" max="11008" width="8.7265625" style="5"/>
    <col min="11009" max="11009" width="38.26953125" style="5" customWidth="1"/>
    <col min="11010" max="11264" width="8.7265625" style="5"/>
    <col min="11265" max="11265" width="38.26953125" style="5" customWidth="1"/>
    <col min="11266" max="11520" width="8.7265625" style="5"/>
    <col min="11521" max="11521" width="38.26953125" style="5" customWidth="1"/>
    <col min="11522" max="11776" width="8.7265625" style="5"/>
    <col min="11777" max="11777" width="38.26953125" style="5" customWidth="1"/>
    <col min="11778" max="12032" width="8.7265625" style="5"/>
    <col min="12033" max="12033" width="38.26953125" style="5" customWidth="1"/>
    <col min="12034" max="12288" width="8.7265625" style="5"/>
    <col min="12289" max="12289" width="38.26953125" style="5" customWidth="1"/>
    <col min="12290" max="12544" width="8.7265625" style="5"/>
    <col min="12545" max="12545" width="38.26953125" style="5" customWidth="1"/>
    <col min="12546" max="12800" width="8.7265625" style="5"/>
    <col min="12801" max="12801" width="38.26953125" style="5" customWidth="1"/>
    <col min="12802" max="13056" width="8.7265625" style="5"/>
    <col min="13057" max="13057" width="38.26953125" style="5" customWidth="1"/>
    <col min="13058" max="13312" width="8.7265625" style="5"/>
    <col min="13313" max="13313" width="38.26953125" style="5" customWidth="1"/>
    <col min="13314" max="13568" width="8.7265625" style="5"/>
    <col min="13569" max="13569" width="38.26953125" style="5" customWidth="1"/>
    <col min="13570" max="13824" width="8.7265625" style="5"/>
    <col min="13825" max="13825" width="38.26953125" style="5" customWidth="1"/>
    <col min="13826" max="14080" width="8.7265625" style="5"/>
    <col min="14081" max="14081" width="38.26953125" style="5" customWidth="1"/>
    <col min="14082" max="14336" width="8.7265625" style="5"/>
    <col min="14337" max="14337" width="38.26953125" style="5" customWidth="1"/>
    <col min="14338" max="14592" width="8.7265625" style="5"/>
    <col min="14593" max="14593" width="38.26953125" style="5" customWidth="1"/>
    <col min="14594" max="14848" width="8.7265625" style="5"/>
    <col min="14849" max="14849" width="38.26953125" style="5" customWidth="1"/>
    <col min="14850" max="15104" width="8.7265625" style="5"/>
    <col min="15105" max="15105" width="38.26953125" style="5" customWidth="1"/>
    <col min="15106" max="15360" width="8.7265625" style="5"/>
    <col min="15361" max="15361" width="38.26953125" style="5" customWidth="1"/>
    <col min="15362" max="15616" width="8.7265625" style="5"/>
    <col min="15617" max="15617" width="38.26953125" style="5" customWidth="1"/>
    <col min="15618" max="15872" width="8.7265625" style="5"/>
    <col min="15873" max="15873" width="38.26953125" style="5" customWidth="1"/>
    <col min="15874" max="16128" width="8.7265625" style="5"/>
    <col min="16129" max="16129" width="38.26953125" style="5" customWidth="1"/>
    <col min="16130" max="16384" width="8.7265625" style="5"/>
  </cols>
  <sheetData>
    <row r="1" spans="1:11">
      <c r="B1" s="5" t="s">
        <v>457</v>
      </c>
    </row>
    <row r="2" spans="1:11">
      <c r="A2" s="40" t="s">
        <v>89</v>
      </c>
      <c r="B2" s="41">
        <v>7.5999999999999998E-2</v>
      </c>
    </row>
    <row r="3" spans="1:11">
      <c r="A3" s="40" t="s">
        <v>65</v>
      </c>
      <c r="B3" s="41">
        <v>3.2000000000000001E-2</v>
      </c>
    </row>
    <row r="4" spans="1:11">
      <c r="A4" s="40" t="s">
        <v>66</v>
      </c>
      <c r="B4" s="41">
        <v>0.504</v>
      </c>
    </row>
    <row r="5" spans="1:11">
      <c r="A5" s="40" t="s">
        <v>67</v>
      </c>
      <c r="B5" s="41">
        <v>0.13300000000000001</v>
      </c>
    </row>
    <row r="6" spans="1:11">
      <c r="A6" s="40" t="s">
        <v>68</v>
      </c>
      <c r="B6" s="41">
        <v>0.255</v>
      </c>
    </row>
    <row r="8" spans="1:11" ht="14.5">
      <c r="A8" s="8" t="s">
        <v>458</v>
      </c>
      <c r="B8" s="9"/>
      <c r="C8" s="9"/>
      <c r="D8" s="9"/>
      <c r="E8" s="9"/>
      <c r="F8" s="9"/>
      <c r="G8" s="9"/>
      <c r="H8" s="9"/>
      <c r="K8" s="6"/>
    </row>
    <row r="28" spans="1:1" ht="14.5">
      <c r="A28" s="8" t="s">
        <v>491</v>
      </c>
    </row>
    <row r="38" spans="1:10">
      <c r="C38" s="5">
        <v>2021</v>
      </c>
      <c r="D38" s="5">
        <v>2022</v>
      </c>
      <c r="E38" s="5">
        <v>2023</v>
      </c>
      <c r="F38" s="5">
        <v>2024</v>
      </c>
      <c r="G38" s="4" t="s">
        <v>21</v>
      </c>
      <c r="H38" s="4" t="s">
        <v>69</v>
      </c>
    </row>
    <row r="39" spans="1:10">
      <c r="A39" s="40" t="s">
        <v>64</v>
      </c>
      <c r="B39" s="42"/>
      <c r="C39" s="42">
        <v>99.02463823837202</v>
      </c>
      <c r="D39" s="42">
        <v>130</v>
      </c>
      <c r="E39" s="42">
        <v>167</v>
      </c>
      <c r="F39" s="42">
        <v>179</v>
      </c>
      <c r="G39" s="43">
        <f>SUM(C39:F39)</f>
        <v>575.02463823837206</v>
      </c>
      <c r="H39" s="7">
        <f>G39/$G$45*100</f>
        <v>7.5873822909177404</v>
      </c>
      <c r="J39" s="7">
        <f>(F39-E39)/E39*100</f>
        <v>7.1856287425149699</v>
      </c>
    </row>
    <row r="40" spans="1:10">
      <c r="A40" s="40" t="s">
        <v>65</v>
      </c>
      <c r="B40" s="42"/>
      <c r="C40" s="42">
        <v>62.668256388285783</v>
      </c>
      <c r="D40" s="42">
        <v>61.326796846144561</v>
      </c>
      <c r="E40" s="42">
        <v>59.342831381463512</v>
      </c>
      <c r="F40" s="42">
        <v>58.9</v>
      </c>
      <c r="G40" s="43">
        <f t="shared" ref="G40:G45" si="0">SUM(C40:F40)</f>
        <v>242.23788461589388</v>
      </c>
      <c r="H40" s="7">
        <f t="shared" ref="H40:H45" si="1">G40/$G$45*100</f>
        <v>3.1963003212431036</v>
      </c>
      <c r="J40" s="7">
        <f t="shared" ref="J40:J45" si="2">(F40-E40)/E40*100</f>
        <v>-0.74622556955015329</v>
      </c>
    </row>
    <row r="41" spans="1:10">
      <c r="A41" s="40" t="s">
        <v>70</v>
      </c>
      <c r="B41" s="42"/>
      <c r="C41" s="42">
        <v>0</v>
      </c>
      <c r="D41" s="42">
        <v>0</v>
      </c>
      <c r="E41" s="42">
        <v>0</v>
      </c>
      <c r="F41" s="42">
        <v>0</v>
      </c>
      <c r="G41" s="43">
        <f t="shared" si="0"/>
        <v>0</v>
      </c>
      <c r="H41" s="7">
        <f t="shared" si="1"/>
        <v>0</v>
      </c>
      <c r="J41" s="7" t="e">
        <f t="shared" si="2"/>
        <v>#DIV/0!</v>
      </c>
    </row>
    <row r="42" spans="1:10">
      <c r="A42" s="40" t="s">
        <v>66</v>
      </c>
      <c r="B42" s="42"/>
      <c r="C42" s="42">
        <v>1004.00779206</v>
      </c>
      <c r="D42" s="42">
        <v>683.15338399999996</v>
      </c>
      <c r="E42" s="42">
        <v>1083.38647872</v>
      </c>
      <c r="F42" s="42">
        <v>1047.8527550400001</v>
      </c>
      <c r="G42" s="43">
        <f t="shared" si="0"/>
        <v>3818.4004098200003</v>
      </c>
      <c r="H42" s="7">
        <f t="shared" si="1"/>
        <v>50.383343117014981</v>
      </c>
      <c r="J42" s="7">
        <f t="shared" si="2"/>
        <v>-3.2798751302473583</v>
      </c>
    </row>
    <row r="43" spans="1:10">
      <c r="A43" s="40" t="s">
        <v>67</v>
      </c>
      <c r="B43" s="42"/>
      <c r="C43" s="42">
        <v>223.58396221851299</v>
      </c>
      <c r="D43" s="42">
        <v>244</v>
      </c>
      <c r="E43" s="42">
        <v>258.00351177308795</v>
      </c>
      <c r="F43" s="42">
        <v>282.42105001791271</v>
      </c>
      <c r="G43" s="43">
        <f t="shared" si="0"/>
        <v>1008.0085240095136</v>
      </c>
      <c r="H43" s="7">
        <f t="shared" si="1"/>
        <v>13.30055360339783</v>
      </c>
      <c r="J43" s="7">
        <f t="shared" si="2"/>
        <v>9.4640332904847391</v>
      </c>
    </row>
    <row r="44" spans="1:10">
      <c r="A44" s="40" t="s">
        <v>68</v>
      </c>
      <c r="B44" s="42"/>
      <c r="C44" s="42">
        <v>416.61411799999991</v>
      </c>
      <c r="D44" s="42">
        <v>508.25568600000003</v>
      </c>
      <c r="E44" s="42">
        <v>499.94236999999987</v>
      </c>
      <c r="F44" s="42">
        <v>510.21236999999985</v>
      </c>
      <c r="G44" s="43">
        <f t="shared" si="0"/>
        <v>1935.0245439999994</v>
      </c>
      <c r="H44" s="7">
        <f t="shared" si="1"/>
        <v>25.532420667426347</v>
      </c>
      <c r="J44" s="7">
        <f t="shared" si="2"/>
        <v>2.0542367713302605</v>
      </c>
    </row>
    <row r="45" spans="1:10">
      <c r="B45" s="43"/>
      <c r="C45" s="44">
        <f>SUM(C39:C44)</f>
        <v>1805.8987669051708</v>
      </c>
      <c r="D45" s="44">
        <f>SUM(D39:D44)</f>
        <v>1626.7358668461445</v>
      </c>
      <c r="E45" s="44">
        <f>SUM(E39:E44)</f>
        <v>2067.6751918745513</v>
      </c>
      <c r="F45" s="44">
        <f>SUM(F39:F44)</f>
        <v>2078.3861750579126</v>
      </c>
      <c r="G45" s="44">
        <f t="shared" si="0"/>
        <v>7578.6960006837789</v>
      </c>
      <c r="H45" s="7">
        <f t="shared" si="1"/>
        <v>100</v>
      </c>
      <c r="J45" s="7">
        <f t="shared" si="2"/>
        <v>0.51802058782988969</v>
      </c>
    </row>
    <row r="46" spans="1:10">
      <c r="H46" s="7"/>
    </row>
  </sheetData>
  <pageMargins left="0.7" right="0.7" top="0.75" bottom="0.75" header="0.3" footer="0.3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5BA25-7124-4BAE-91DE-5229A81C8B17}">
  <dimension ref="A1:I25"/>
  <sheetViews>
    <sheetView topLeftCell="I1" zoomScale="80" zoomScaleNormal="80" workbookViewId="0">
      <selection activeCell="I2" sqref="I2"/>
    </sheetView>
  </sheetViews>
  <sheetFormatPr defaultRowHeight="13"/>
  <cols>
    <col min="1" max="1" width="17.54296875" style="5" customWidth="1"/>
    <col min="2" max="2" width="8.7265625" style="5"/>
    <col min="3" max="3" width="11" style="5" customWidth="1"/>
    <col min="4" max="4" width="8.7265625" style="5"/>
    <col min="5" max="5" width="11.7265625" style="5" customWidth="1"/>
    <col min="6" max="6" width="12.453125" style="5" customWidth="1"/>
    <col min="7" max="256" width="8.7265625" style="5"/>
    <col min="257" max="257" width="17.54296875" style="5" customWidth="1"/>
    <col min="258" max="258" width="8.7265625" style="5"/>
    <col min="259" max="259" width="11" style="5" customWidth="1"/>
    <col min="260" max="260" width="8.7265625" style="5"/>
    <col min="261" max="261" width="11.7265625" style="5" customWidth="1"/>
    <col min="262" max="262" width="12.453125" style="5" customWidth="1"/>
    <col min="263" max="512" width="8.7265625" style="5"/>
    <col min="513" max="513" width="17.54296875" style="5" customWidth="1"/>
    <col min="514" max="514" width="8.7265625" style="5"/>
    <col min="515" max="515" width="11" style="5" customWidth="1"/>
    <col min="516" max="516" width="8.7265625" style="5"/>
    <col min="517" max="517" width="11.7265625" style="5" customWidth="1"/>
    <col min="518" max="518" width="12.453125" style="5" customWidth="1"/>
    <col min="519" max="768" width="8.7265625" style="5"/>
    <col min="769" max="769" width="17.54296875" style="5" customWidth="1"/>
    <col min="770" max="770" width="8.7265625" style="5"/>
    <col min="771" max="771" width="11" style="5" customWidth="1"/>
    <col min="772" max="772" width="8.7265625" style="5"/>
    <col min="773" max="773" width="11.7265625" style="5" customWidth="1"/>
    <col min="774" max="774" width="12.453125" style="5" customWidth="1"/>
    <col min="775" max="1024" width="8.7265625" style="5"/>
    <col min="1025" max="1025" width="17.54296875" style="5" customWidth="1"/>
    <col min="1026" max="1026" width="8.7265625" style="5"/>
    <col min="1027" max="1027" width="11" style="5" customWidth="1"/>
    <col min="1028" max="1028" width="8.7265625" style="5"/>
    <col min="1029" max="1029" width="11.7265625" style="5" customWidth="1"/>
    <col min="1030" max="1030" width="12.453125" style="5" customWidth="1"/>
    <col min="1031" max="1280" width="8.7265625" style="5"/>
    <col min="1281" max="1281" width="17.54296875" style="5" customWidth="1"/>
    <col min="1282" max="1282" width="8.7265625" style="5"/>
    <col min="1283" max="1283" width="11" style="5" customWidth="1"/>
    <col min="1284" max="1284" width="8.7265625" style="5"/>
    <col min="1285" max="1285" width="11.7265625" style="5" customWidth="1"/>
    <col min="1286" max="1286" width="12.453125" style="5" customWidth="1"/>
    <col min="1287" max="1536" width="8.7265625" style="5"/>
    <col min="1537" max="1537" width="17.54296875" style="5" customWidth="1"/>
    <col min="1538" max="1538" width="8.7265625" style="5"/>
    <col min="1539" max="1539" width="11" style="5" customWidth="1"/>
    <col min="1540" max="1540" width="8.7265625" style="5"/>
    <col min="1541" max="1541" width="11.7265625" style="5" customWidth="1"/>
    <col min="1542" max="1542" width="12.453125" style="5" customWidth="1"/>
    <col min="1543" max="1792" width="8.7265625" style="5"/>
    <col min="1793" max="1793" width="17.54296875" style="5" customWidth="1"/>
    <col min="1794" max="1794" width="8.7265625" style="5"/>
    <col min="1795" max="1795" width="11" style="5" customWidth="1"/>
    <col min="1796" max="1796" width="8.7265625" style="5"/>
    <col min="1797" max="1797" width="11.7265625" style="5" customWidth="1"/>
    <col min="1798" max="1798" width="12.453125" style="5" customWidth="1"/>
    <col min="1799" max="2048" width="8.7265625" style="5"/>
    <col min="2049" max="2049" width="17.54296875" style="5" customWidth="1"/>
    <col min="2050" max="2050" width="8.7265625" style="5"/>
    <col min="2051" max="2051" width="11" style="5" customWidth="1"/>
    <col min="2052" max="2052" width="8.7265625" style="5"/>
    <col min="2053" max="2053" width="11.7265625" style="5" customWidth="1"/>
    <col min="2054" max="2054" width="12.453125" style="5" customWidth="1"/>
    <col min="2055" max="2304" width="8.7265625" style="5"/>
    <col min="2305" max="2305" width="17.54296875" style="5" customWidth="1"/>
    <col min="2306" max="2306" width="8.7265625" style="5"/>
    <col min="2307" max="2307" width="11" style="5" customWidth="1"/>
    <col min="2308" max="2308" width="8.7265625" style="5"/>
    <col min="2309" max="2309" width="11.7265625" style="5" customWidth="1"/>
    <col min="2310" max="2310" width="12.453125" style="5" customWidth="1"/>
    <col min="2311" max="2560" width="8.7265625" style="5"/>
    <col min="2561" max="2561" width="17.54296875" style="5" customWidth="1"/>
    <col min="2562" max="2562" width="8.7265625" style="5"/>
    <col min="2563" max="2563" width="11" style="5" customWidth="1"/>
    <col min="2564" max="2564" width="8.7265625" style="5"/>
    <col min="2565" max="2565" width="11.7265625" style="5" customWidth="1"/>
    <col min="2566" max="2566" width="12.453125" style="5" customWidth="1"/>
    <col min="2567" max="2816" width="8.7265625" style="5"/>
    <col min="2817" max="2817" width="17.54296875" style="5" customWidth="1"/>
    <col min="2818" max="2818" width="8.7265625" style="5"/>
    <col min="2819" max="2819" width="11" style="5" customWidth="1"/>
    <col min="2820" max="2820" width="8.7265625" style="5"/>
    <col min="2821" max="2821" width="11.7265625" style="5" customWidth="1"/>
    <col min="2822" max="2822" width="12.453125" style="5" customWidth="1"/>
    <col min="2823" max="3072" width="8.7265625" style="5"/>
    <col min="3073" max="3073" width="17.54296875" style="5" customWidth="1"/>
    <col min="3074" max="3074" width="8.7265625" style="5"/>
    <col min="3075" max="3075" width="11" style="5" customWidth="1"/>
    <col min="3076" max="3076" width="8.7265625" style="5"/>
    <col min="3077" max="3077" width="11.7265625" style="5" customWidth="1"/>
    <col min="3078" max="3078" width="12.453125" style="5" customWidth="1"/>
    <col min="3079" max="3328" width="8.7265625" style="5"/>
    <col min="3329" max="3329" width="17.54296875" style="5" customWidth="1"/>
    <col min="3330" max="3330" width="8.7265625" style="5"/>
    <col min="3331" max="3331" width="11" style="5" customWidth="1"/>
    <col min="3332" max="3332" width="8.7265625" style="5"/>
    <col min="3333" max="3333" width="11.7265625" style="5" customWidth="1"/>
    <col min="3334" max="3334" width="12.453125" style="5" customWidth="1"/>
    <col min="3335" max="3584" width="8.7265625" style="5"/>
    <col min="3585" max="3585" width="17.54296875" style="5" customWidth="1"/>
    <col min="3586" max="3586" width="8.7265625" style="5"/>
    <col min="3587" max="3587" width="11" style="5" customWidth="1"/>
    <col min="3588" max="3588" width="8.7265625" style="5"/>
    <col min="3589" max="3589" width="11.7265625" style="5" customWidth="1"/>
    <col min="3590" max="3590" width="12.453125" style="5" customWidth="1"/>
    <col min="3591" max="3840" width="8.7265625" style="5"/>
    <col min="3841" max="3841" width="17.54296875" style="5" customWidth="1"/>
    <col min="3842" max="3842" width="8.7265625" style="5"/>
    <col min="3843" max="3843" width="11" style="5" customWidth="1"/>
    <col min="3844" max="3844" width="8.7265625" style="5"/>
    <col min="3845" max="3845" width="11.7265625" style="5" customWidth="1"/>
    <col min="3846" max="3846" width="12.453125" style="5" customWidth="1"/>
    <col min="3847" max="4096" width="8.7265625" style="5"/>
    <col min="4097" max="4097" width="17.54296875" style="5" customWidth="1"/>
    <col min="4098" max="4098" width="8.7265625" style="5"/>
    <col min="4099" max="4099" width="11" style="5" customWidth="1"/>
    <col min="4100" max="4100" width="8.7265625" style="5"/>
    <col min="4101" max="4101" width="11.7265625" style="5" customWidth="1"/>
    <col min="4102" max="4102" width="12.453125" style="5" customWidth="1"/>
    <col min="4103" max="4352" width="8.7265625" style="5"/>
    <col min="4353" max="4353" width="17.54296875" style="5" customWidth="1"/>
    <col min="4354" max="4354" width="8.7265625" style="5"/>
    <col min="4355" max="4355" width="11" style="5" customWidth="1"/>
    <col min="4356" max="4356" width="8.7265625" style="5"/>
    <col min="4357" max="4357" width="11.7265625" style="5" customWidth="1"/>
    <col min="4358" max="4358" width="12.453125" style="5" customWidth="1"/>
    <col min="4359" max="4608" width="8.7265625" style="5"/>
    <col min="4609" max="4609" width="17.54296875" style="5" customWidth="1"/>
    <col min="4610" max="4610" width="8.7265625" style="5"/>
    <col min="4611" max="4611" width="11" style="5" customWidth="1"/>
    <col min="4612" max="4612" width="8.7265625" style="5"/>
    <col min="4613" max="4613" width="11.7265625" style="5" customWidth="1"/>
    <col min="4614" max="4614" width="12.453125" style="5" customWidth="1"/>
    <col min="4615" max="4864" width="8.7265625" style="5"/>
    <col min="4865" max="4865" width="17.54296875" style="5" customWidth="1"/>
    <col min="4866" max="4866" width="8.7265625" style="5"/>
    <col min="4867" max="4867" width="11" style="5" customWidth="1"/>
    <col min="4868" max="4868" width="8.7265625" style="5"/>
    <col min="4869" max="4869" width="11.7265625" style="5" customWidth="1"/>
    <col min="4870" max="4870" width="12.453125" style="5" customWidth="1"/>
    <col min="4871" max="5120" width="8.7265625" style="5"/>
    <col min="5121" max="5121" width="17.54296875" style="5" customWidth="1"/>
    <col min="5122" max="5122" width="8.7265625" style="5"/>
    <col min="5123" max="5123" width="11" style="5" customWidth="1"/>
    <col min="5124" max="5124" width="8.7265625" style="5"/>
    <col min="5125" max="5125" width="11.7265625" style="5" customWidth="1"/>
    <col min="5126" max="5126" width="12.453125" style="5" customWidth="1"/>
    <col min="5127" max="5376" width="8.7265625" style="5"/>
    <col min="5377" max="5377" width="17.54296875" style="5" customWidth="1"/>
    <col min="5378" max="5378" width="8.7265625" style="5"/>
    <col min="5379" max="5379" width="11" style="5" customWidth="1"/>
    <col min="5380" max="5380" width="8.7265625" style="5"/>
    <col min="5381" max="5381" width="11.7265625" style="5" customWidth="1"/>
    <col min="5382" max="5382" width="12.453125" style="5" customWidth="1"/>
    <col min="5383" max="5632" width="8.7265625" style="5"/>
    <col min="5633" max="5633" width="17.54296875" style="5" customWidth="1"/>
    <col min="5634" max="5634" width="8.7265625" style="5"/>
    <col min="5635" max="5635" width="11" style="5" customWidth="1"/>
    <col min="5636" max="5636" width="8.7265625" style="5"/>
    <col min="5637" max="5637" width="11.7265625" style="5" customWidth="1"/>
    <col min="5638" max="5638" width="12.453125" style="5" customWidth="1"/>
    <col min="5639" max="5888" width="8.7265625" style="5"/>
    <col min="5889" max="5889" width="17.54296875" style="5" customWidth="1"/>
    <col min="5890" max="5890" width="8.7265625" style="5"/>
    <col min="5891" max="5891" width="11" style="5" customWidth="1"/>
    <col min="5892" max="5892" width="8.7265625" style="5"/>
    <col min="5893" max="5893" width="11.7265625" style="5" customWidth="1"/>
    <col min="5894" max="5894" width="12.453125" style="5" customWidth="1"/>
    <col min="5895" max="6144" width="8.7265625" style="5"/>
    <col min="6145" max="6145" width="17.54296875" style="5" customWidth="1"/>
    <col min="6146" max="6146" width="8.7265625" style="5"/>
    <col min="6147" max="6147" width="11" style="5" customWidth="1"/>
    <col min="6148" max="6148" width="8.7265625" style="5"/>
    <col min="6149" max="6149" width="11.7265625" style="5" customWidth="1"/>
    <col min="6150" max="6150" width="12.453125" style="5" customWidth="1"/>
    <col min="6151" max="6400" width="8.7265625" style="5"/>
    <col min="6401" max="6401" width="17.54296875" style="5" customWidth="1"/>
    <col min="6402" max="6402" width="8.7265625" style="5"/>
    <col min="6403" max="6403" width="11" style="5" customWidth="1"/>
    <col min="6404" max="6404" width="8.7265625" style="5"/>
    <col min="6405" max="6405" width="11.7265625" style="5" customWidth="1"/>
    <col min="6406" max="6406" width="12.453125" style="5" customWidth="1"/>
    <col min="6407" max="6656" width="8.7265625" style="5"/>
    <col min="6657" max="6657" width="17.54296875" style="5" customWidth="1"/>
    <col min="6658" max="6658" width="8.7265625" style="5"/>
    <col min="6659" max="6659" width="11" style="5" customWidth="1"/>
    <col min="6660" max="6660" width="8.7265625" style="5"/>
    <col min="6661" max="6661" width="11.7265625" style="5" customWidth="1"/>
    <col min="6662" max="6662" width="12.453125" style="5" customWidth="1"/>
    <col min="6663" max="6912" width="8.7265625" style="5"/>
    <col min="6913" max="6913" width="17.54296875" style="5" customWidth="1"/>
    <col min="6914" max="6914" width="8.7265625" style="5"/>
    <col min="6915" max="6915" width="11" style="5" customWidth="1"/>
    <col min="6916" max="6916" width="8.7265625" style="5"/>
    <col min="6917" max="6917" width="11.7265625" style="5" customWidth="1"/>
    <col min="6918" max="6918" width="12.453125" style="5" customWidth="1"/>
    <col min="6919" max="7168" width="8.7265625" style="5"/>
    <col min="7169" max="7169" width="17.54296875" style="5" customWidth="1"/>
    <col min="7170" max="7170" width="8.7265625" style="5"/>
    <col min="7171" max="7171" width="11" style="5" customWidth="1"/>
    <col min="7172" max="7172" width="8.7265625" style="5"/>
    <col min="7173" max="7173" width="11.7265625" style="5" customWidth="1"/>
    <col min="7174" max="7174" width="12.453125" style="5" customWidth="1"/>
    <col min="7175" max="7424" width="8.7265625" style="5"/>
    <col min="7425" max="7425" width="17.54296875" style="5" customWidth="1"/>
    <col min="7426" max="7426" width="8.7265625" style="5"/>
    <col min="7427" max="7427" width="11" style="5" customWidth="1"/>
    <col min="7428" max="7428" width="8.7265625" style="5"/>
    <col min="7429" max="7429" width="11.7265625" style="5" customWidth="1"/>
    <col min="7430" max="7430" width="12.453125" style="5" customWidth="1"/>
    <col min="7431" max="7680" width="8.7265625" style="5"/>
    <col min="7681" max="7681" width="17.54296875" style="5" customWidth="1"/>
    <col min="7682" max="7682" width="8.7265625" style="5"/>
    <col min="7683" max="7683" width="11" style="5" customWidth="1"/>
    <col min="7684" max="7684" width="8.7265625" style="5"/>
    <col min="7685" max="7685" width="11.7265625" style="5" customWidth="1"/>
    <col min="7686" max="7686" width="12.453125" style="5" customWidth="1"/>
    <col min="7687" max="7936" width="8.7265625" style="5"/>
    <col min="7937" max="7937" width="17.54296875" style="5" customWidth="1"/>
    <col min="7938" max="7938" width="8.7265625" style="5"/>
    <col min="7939" max="7939" width="11" style="5" customWidth="1"/>
    <col min="7940" max="7940" width="8.7265625" style="5"/>
    <col min="7941" max="7941" width="11.7265625" style="5" customWidth="1"/>
    <col min="7942" max="7942" width="12.453125" style="5" customWidth="1"/>
    <col min="7943" max="8192" width="8.7265625" style="5"/>
    <col min="8193" max="8193" width="17.54296875" style="5" customWidth="1"/>
    <col min="8194" max="8194" width="8.7265625" style="5"/>
    <col min="8195" max="8195" width="11" style="5" customWidth="1"/>
    <col min="8196" max="8196" width="8.7265625" style="5"/>
    <col min="8197" max="8197" width="11.7265625" style="5" customWidth="1"/>
    <col min="8198" max="8198" width="12.453125" style="5" customWidth="1"/>
    <col min="8199" max="8448" width="8.7265625" style="5"/>
    <col min="8449" max="8449" width="17.54296875" style="5" customWidth="1"/>
    <col min="8450" max="8450" width="8.7265625" style="5"/>
    <col min="8451" max="8451" width="11" style="5" customWidth="1"/>
    <col min="8452" max="8452" width="8.7265625" style="5"/>
    <col min="8453" max="8453" width="11.7265625" style="5" customWidth="1"/>
    <col min="8454" max="8454" width="12.453125" style="5" customWidth="1"/>
    <col min="8455" max="8704" width="8.7265625" style="5"/>
    <col min="8705" max="8705" width="17.54296875" style="5" customWidth="1"/>
    <col min="8706" max="8706" width="8.7265625" style="5"/>
    <col min="8707" max="8707" width="11" style="5" customWidth="1"/>
    <col min="8708" max="8708" width="8.7265625" style="5"/>
    <col min="8709" max="8709" width="11.7265625" style="5" customWidth="1"/>
    <col min="8710" max="8710" width="12.453125" style="5" customWidth="1"/>
    <col min="8711" max="8960" width="8.7265625" style="5"/>
    <col min="8961" max="8961" width="17.54296875" style="5" customWidth="1"/>
    <col min="8962" max="8962" width="8.7265625" style="5"/>
    <col min="8963" max="8963" width="11" style="5" customWidth="1"/>
    <col min="8964" max="8964" width="8.7265625" style="5"/>
    <col min="8965" max="8965" width="11.7265625" style="5" customWidth="1"/>
    <col min="8966" max="8966" width="12.453125" style="5" customWidth="1"/>
    <col min="8967" max="9216" width="8.7265625" style="5"/>
    <col min="9217" max="9217" width="17.54296875" style="5" customWidth="1"/>
    <col min="9218" max="9218" width="8.7265625" style="5"/>
    <col min="9219" max="9219" width="11" style="5" customWidth="1"/>
    <col min="9220" max="9220" width="8.7265625" style="5"/>
    <col min="9221" max="9221" width="11.7265625" style="5" customWidth="1"/>
    <col min="9222" max="9222" width="12.453125" style="5" customWidth="1"/>
    <col min="9223" max="9472" width="8.7265625" style="5"/>
    <col min="9473" max="9473" width="17.54296875" style="5" customWidth="1"/>
    <col min="9474" max="9474" width="8.7265625" style="5"/>
    <col min="9475" max="9475" width="11" style="5" customWidth="1"/>
    <col min="9476" max="9476" width="8.7265625" style="5"/>
    <col min="9477" max="9477" width="11.7265625" style="5" customWidth="1"/>
    <col min="9478" max="9478" width="12.453125" style="5" customWidth="1"/>
    <col min="9479" max="9728" width="8.7265625" style="5"/>
    <col min="9729" max="9729" width="17.54296875" style="5" customWidth="1"/>
    <col min="9730" max="9730" width="8.7265625" style="5"/>
    <col min="9731" max="9731" width="11" style="5" customWidth="1"/>
    <col min="9732" max="9732" width="8.7265625" style="5"/>
    <col min="9733" max="9733" width="11.7265625" style="5" customWidth="1"/>
    <col min="9734" max="9734" width="12.453125" style="5" customWidth="1"/>
    <col min="9735" max="9984" width="8.7265625" style="5"/>
    <col min="9985" max="9985" width="17.54296875" style="5" customWidth="1"/>
    <col min="9986" max="9986" width="8.7265625" style="5"/>
    <col min="9987" max="9987" width="11" style="5" customWidth="1"/>
    <col min="9988" max="9988" width="8.7265625" style="5"/>
    <col min="9989" max="9989" width="11.7265625" style="5" customWidth="1"/>
    <col min="9990" max="9990" width="12.453125" style="5" customWidth="1"/>
    <col min="9991" max="10240" width="8.7265625" style="5"/>
    <col min="10241" max="10241" width="17.54296875" style="5" customWidth="1"/>
    <col min="10242" max="10242" width="8.7265625" style="5"/>
    <col min="10243" max="10243" width="11" style="5" customWidth="1"/>
    <col min="10244" max="10244" width="8.7265625" style="5"/>
    <col min="10245" max="10245" width="11.7265625" style="5" customWidth="1"/>
    <col min="10246" max="10246" width="12.453125" style="5" customWidth="1"/>
    <col min="10247" max="10496" width="8.7265625" style="5"/>
    <col min="10497" max="10497" width="17.54296875" style="5" customWidth="1"/>
    <col min="10498" max="10498" width="8.7265625" style="5"/>
    <col min="10499" max="10499" width="11" style="5" customWidth="1"/>
    <col min="10500" max="10500" width="8.7265625" style="5"/>
    <col min="10501" max="10501" width="11.7265625" style="5" customWidth="1"/>
    <col min="10502" max="10502" width="12.453125" style="5" customWidth="1"/>
    <col min="10503" max="10752" width="8.7265625" style="5"/>
    <col min="10753" max="10753" width="17.54296875" style="5" customWidth="1"/>
    <col min="10754" max="10754" width="8.7265625" style="5"/>
    <col min="10755" max="10755" width="11" style="5" customWidth="1"/>
    <col min="10756" max="10756" width="8.7265625" style="5"/>
    <col min="10757" max="10757" width="11.7265625" style="5" customWidth="1"/>
    <col min="10758" max="10758" width="12.453125" style="5" customWidth="1"/>
    <col min="10759" max="11008" width="8.7265625" style="5"/>
    <col min="11009" max="11009" width="17.54296875" style="5" customWidth="1"/>
    <col min="11010" max="11010" width="8.7265625" style="5"/>
    <col min="11011" max="11011" width="11" style="5" customWidth="1"/>
    <col min="11012" max="11012" width="8.7265625" style="5"/>
    <col min="11013" max="11013" width="11.7265625" style="5" customWidth="1"/>
    <col min="11014" max="11014" width="12.453125" style="5" customWidth="1"/>
    <col min="11015" max="11264" width="8.7265625" style="5"/>
    <col min="11265" max="11265" width="17.54296875" style="5" customWidth="1"/>
    <col min="11266" max="11266" width="8.7265625" style="5"/>
    <col min="11267" max="11267" width="11" style="5" customWidth="1"/>
    <col min="11268" max="11268" width="8.7265625" style="5"/>
    <col min="11269" max="11269" width="11.7265625" style="5" customWidth="1"/>
    <col min="11270" max="11270" width="12.453125" style="5" customWidth="1"/>
    <col min="11271" max="11520" width="8.7265625" style="5"/>
    <col min="11521" max="11521" width="17.54296875" style="5" customWidth="1"/>
    <col min="11522" max="11522" width="8.7265625" style="5"/>
    <col min="11523" max="11523" width="11" style="5" customWidth="1"/>
    <col min="11524" max="11524" width="8.7265625" style="5"/>
    <col min="11525" max="11525" width="11.7265625" style="5" customWidth="1"/>
    <col min="11526" max="11526" width="12.453125" style="5" customWidth="1"/>
    <col min="11527" max="11776" width="8.7265625" style="5"/>
    <col min="11777" max="11777" width="17.54296875" style="5" customWidth="1"/>
    <col min="11778" max="11778" width="8.7265625" style="5"/>
    <col min="11779" max="11779" width="11" style="5" customWidth="1"/>
    <col min="11780" max="11780" width="8.7265625" style="5"/>
    <col min="11781" max="11781" width="11.7265625" style="5" customWidth="1"/>
    <col min="11782" max="11782" width="12.453125" style="5" customWidth="1"/>
    <col min="11783" max="12032" width="8.7265625" style="5"/>
    <col min="12033" max="12033" width="17.54296875" style="5" customWidth="1"/>
    <col min="12034" max="12034" width="8.7265625" style="5"/>
    <col min="12035" max="12035" width="11" style="5" customWidth="1"/>
    <col min="12036" max="12036" width="8.7265625" style="5"/>
    <col min="12037" max="12037" width="11.7265625" style="5" customWidth="1"/>
    <col min="12038" max="12038" width="12.453125" style="5" customWidth="1"/>
    <col min="12039" max="12288" width="8.7265625" style="5"/>
    <col min="12289" max="12289" width="17.54296875" style="5" customWidth="1"/>
    <col min="12290" max="12290" width="8.7265625" style="5"/>
    <col min="12291" max="12291" width="11" style="5" customWidth="1"/>
    <col min="12292" max="12292" width="8.7265625" style="5"/>
    <col min="12293" max="12293" width="11.7265625" style="5" customWidth="1"/>
    <col min="12294" max="12294" width="12.453125" style="5" customWidth="1"/>
    <col min="12295" max="12544" width="8.7265625" style="5"/>
    <col min="12545" max="12545" width="17.54296875" style="5" customWidth="1"/>
    <col min="12546" max="12546" width="8.7265625" style="5"/>
    <col min="12547" max="12547" width="11" style="5" customWidth="1"/>
    <col min="12548" max="12548" width="8.7265625" style="5"/>
    <col min="12549" max="12549" width="11.7265625" style="5" customWidth="1"/>
    <col min="12550" max="12550" width="12.453125" style="5" customWidth="1"/>
    <col min="12551" max="12800" width="8.7265625" style="5"/>
    <col min="12801" max="12801" width="17.54296875" style="5" customWidth="1"/>
    <col min="12802" max="12802" width="8.7265625" style="5"/>
    <col min="12803" max="12803" width="11" style="5" customWidth="1"/>
    <col min="12804" max="12804" width="8.7265625" style="5"/>
    <col min="12805" max="12805" width="11.7265625" style="5" customWidth="1"/>
    <col min="12806" max="12806" width="12.453125" style="5" customWidth="1"/>
    <col min="12807" max="13056" width="8.7265625" style="5"/>
    <col min="13057" max="13057" width="17.54296875" style="5" customWidth="1"/>
    <col min="13058" max="13058" width="8.7265625" style="5"/>
    <col min="13059" max="13059" width="11" style="5" customWidth="1"/>
    <col min="13060" max="13060" width="8.7265625" style="5"/>
    <col min="13061" max="13061" width="11.7265625" style="5" customWidth="1"/>
    <col min="13062" max="13062" width="12.453125" style="5" customWidth="1"/>
    <col min="13063" max="13312" width="8.7265625" style="5"/>
    <col min="13313" max="13313" width="17.54296875" style="5" customWidth="1"/>
    <col min="13314" max="13314" width="8.7265625" style="5"/>
    <col min="13315" max="13315" width="11" style="5" customWidth="1"/>
    <col min="13316" max="13316" width="8.7265625" style="5"/>
    <col min="13317" max="13317" width="11.7265625" style="5" customWidth="1"/>
    <col min="13318" max="13318" width="12.453125" style="5" customWidth="1"/>
    <col min="13319" max="13568" width="8.7265625" style="5"/>
    <col min="13569" max="13569" width="17.54296875" style="5" customWidth="1"/>
    <col min="13570" max="13570" width="8.7265625" style="5"/>
    <col min="13571" max="13571" width="11" style="5" customWidth="1"/>
    <col min="13572" max="13572" width="8.7265625" style="5"/>
    <col min="13573" max="13573" width="11.7265625" style="5" customWidth="1"/>
    <col min="13574" max="13574" width="12.453125" style="5" customWidth="1"/>
    <col min="13575" max="13824" width="8.7265625" style="5"/>
    <col min="13825" max="13825" width="17.54296875" style="5" customWidth="1"/>
    <col min="13826" max="13826" width="8.7265625" style="5"/>
    <col min="13827" max="13827" width="11" style="5" customWidth="1"/>
    <col min="13828" max="13828" width="8.7265625" style="5"/>
    <col min="13829" max="13829" width="11.7265625" style="5" customWidth="1"/>
    <col min="13830" max="13830" width="12.453125" style="5" customWidth="1"/>
    <col min="13831" max="14080" width="8.7265625" style="5"/>
    <col min="14081" max="14081" width="17.54296875" style="5" customWidth="1"/>
    <col min="14082" max="14082" width="8.7265625" style="5"/>
    <col min="14083" max="14083" width="11" style="5" customWidth="1"/>
    <col min="14084" max="14084" width="8.7265625" style="5"/>
    <col min="14085" max="14085" width="11.7265625" style="5" customWidth="1"/>
    <col min="14086" max="14086" width="12.453125" style="5" customWidth="1"/>
    <col min="14087" max="14336" width="8.7265625" style="5"/>
    <col min="14337" max="14337" width="17.54296875" style="5" customWidth="1"/>
    <col min="14338" max="14338" width="8.7265625" style="5"/>
    <col min="14339" max="14339" width="11" style="5" customWidth="1"/>
    <col min="14340" max="14340" width="8.7265625" style="5"/>
    <col min="14341" max="14341" width="11.7265625" style="5" customWidth="1"/>
    <col min="14342" max="14342" width="12.453125" style="5" customWidth="1"/>
    <col min="14343" max="14592" width="8.7265625" style="5"/>
    <col min="14593" max="14593" width="17.54296875" style="5" customWidth="1"/>
    <col min="14594" max="14594" width="8.7265625" style="5"/>
    <col min="14595" max="14595" width="11" style="5" customWidth="1"/>
    <col min="14596" max="14596" width="8.7265625" style="5"/>
    <col min="14597" max="14597" width="11.7265625" style="5" customWidth="1"/>
    <col min="14598" max="14598" width="12.453125" style="5" customWidth="1"/>
    <col min="14599" max="14848" width="8.7265625" style="5"/>
    <col min="14849" max="14849" width="17.54296875" style="5" customWidth="1"/>
    <col min="14850" max="14850" width="8.7265625" style="5"/>
    <col min="14851" max="14851" width="11" style="5" customWidth="1"/>
    <col min="14852" max="14852" width="8.7265625" style="5"/>
    <col min="14853" max="14853" width="11.7265625" style="5" customWidth="1"/>
    <col min="14854" max="14854" width="12.453125" style="5" customWidth="1"/>
    <col min="14855" max="15104" width="8.7265625" style="5"/>
    <col min="15105" max="15105" width="17.54296875" style="5" customWidth="1"/>
    <col min="15106" max="15106" width="8.7265625" style="5"/>
    <col min="15107" max="15107" width="11" style="5" customWidth="1"/>
    <col min="15108" max="15108" width="8.7265625" style="5"/>
    <col min="15109" max="15109" width="11.7265625" style="5" customWidth="1"/>
    <col min="15110" max="15110" width="12.453125" style="5" customWidth="1"/>
    <col min="15111" max="15360" width="8.7265625" style="5"/>
    <col min="15361" max="15361" width="17.54296875" style="5" customWidth="1"/>
    <col min="15362" max="15362" width="8.7265625" style="5"/>
    <col min="15363" max="15363" width="11" style="5" customWidth="1"/>
    <col min="15364" max="15364" width="8.7265625" style="5"/>
    <col min="15365" max="15365" width="11.7265625" style="5" customWidth="1"/>
    <col min="15366" max="15366" width="12.453125" style="5" customWidth="1"/>
    <col min="15367" max="15616" width="8.7265625" style="5"/>
    <col min="15617" max="15617" width="17.54296875" style="5" customWidth="1"/>
    <col min="15618" max="15618" width="8.7265625" style="5"/>
    <col min="15619" max="15619" width="11" style="5" customWidth="1"/>
    <col min="15620" max="15620" width="8.7265625" style="5"/>
    <col min="15621" max="15621" width="11.7265625" style="5" customWidth="1"/>
    <col min="15622" max="15622" width="12.453125" style="5" customWidth="1"/>
    <col min="15623" max="15872" width="8.7265625" style="5"/>
    <col min="15873" max="15873" width="17.54296875" style="5" customWidth="1"/>
    <col min="15874" max="15874" width="8.7265625" style="5"/>
    <col min="15875" max="15875" width="11" style="5" customWidth="1"/>
    <col min="15876" max="15876" width="8.7265625" style="5"/>
    <col min="15877" max="15877" width="11.7265625" style="5" customWidth="1"/>
    <col min="15878" max="15878" width="12.453125" style="5" customWidth="1"/>
    <col min="15879" max="16128" width="8.7265625" style="5"/>
    <col min="16129" max="16129" width="17.54296875" style="5" customWidth="1"/>
    <col min="16130" max="16130" width="8.7265625" style="5"/>
    <col min="16131" max="16131" width="11" style="5" customWidth="1"/>
    <col min="16132" max="16132" width="8.7265625" style="5"/>
    <col min="16133" max="16133" width="11.7265625" style="5" customWidth="1"/>
    <col min="16134" max="16134" width="12.453125" style="5" customWidth="1"/>
    <col min="16135" max="16384" width="8.7265625" style="5"/>
  </cols>
  <sheetData>
    <row r="1" spans="1:9" ht="12.75" customHeight="1">
      <c r="A1" s="36"/>
      <c r="B1" s="313" t="s">
        <v>67</v>
      </c>
      <c r="C1" s="313" t="s">
        <v>80</v>
      </c>
      <c r="D1" s="313" t="s">
        <v>68</v>
      </c>
      <c r="E1" s="313" t="s">
        <v>81</v>
      </c>
      <c r="F1" s="313" t="s">
        <v>82</v>
      </c>
      <c r="I1" s="8" t="s">
        <v>492</v>
      </c>
    </row>
    <row r="2" spans="1:9">
      <c r="A2" s="37" t="s">
        <v>33</v>
      </c>
      <c r="B2" s="7">
        <v>25.511765764078561</v>
      </c>
      <c r="C2" s="7">
        <v>47.880836639999998</v>
      </c>
      <c r="D2" s="7">
        <v>44.853382371691538</v>
      </c>
      <c r="E2" s="7">
        <v>11.0505782093711</v>
      </c>
      <c r="F2" s="7">
        <v>10.387691828387519</v>
      </c>
      <c r="G2" s="7">
        <v>139.68425481352872</v>
      </c>
    </row>
    <row r="3" spans="1:9">
      <c r="A3" s="37" t="s">
        <v>34</v>
      </c>
      <c r="B3" s="7">
        <v>0.62719514146489774</v>
      </c>
      <c r="C3" s="7">
        <v>2.1935659199999997</v>
      </c>
      <c r="D3" s="7">
        <v>0.27758291632369297</v>
      </c>
      <c r="E3" s="7">
        <v>0.46871718954476782</v>
      </c>
      <c r="F3" s="7">
        <v>0.55487956992001375</v>
      </c>
      <c r="G3" s="7">
        <v>4.1219407372533716</v>
      </c>
    </row>
    <row r="4" spans="1:9">
      <c r="A4" s="37" t="s">
        <v>36</v>
      </c>
      <c r="B4" s="7">
        <v>4.3862100734456684</v>
      </c>
      <c r="C4" s="7">
        <v>6.8208940800000004</v>
      </c>
      <c r="D4" s="7">
        <v>2.2681324178757674</v>
      </c>
      <c r="E4" s="7">
        <v>1.913398583017947</v>
      </c>
      <c r="F4" s="7">
        <v>1.302080229645352</v>
      </c>
      <c r="G4" s="7">
        <v>16.690715383984738</v>
      </c>
    </row>
    <row r="5" spans="1:9">
      <c r="A5" s="37" t="s">
        <v>35</v>
      </c>
      <c r="B5" s="7">
        <v>29.452435386066544</v>
      </c>
      <c r="C5" s="7">
        <v>141.62327088000001</v>
      </c>
      <c r="D5" s="7">
        <v>109.34751142450133</v>
      </c>
      <c r="E5" s="7">
        <v>12.752499177739425</v>
      </c>
      <c r="F5" s="7">
        <v>11.891867779957682</v>
      </c>
      <c r="G5" s="7">
        <v>305.06758464826498</v>
      </c>
    </row>
    <row r="6" spans="1:9">
      <c r="A6" s="37" t="s">
        <v>483</v>
      </c>
      <c r="B6" s="7">
        <v>31.578372516169047</v>
      </c>
      <c r="C6" s="7">
        <v>17.377607519999998</v>
      </c>
      <c r="D6" s="7">
        <v>5.8603378242104212</v>
      </c>
      <c r="E6" s="7">
        <v>10.150925503181821</v>
      </c>
      <c r="F6" s="7">
        <v>16.829916182053413</v>
      </c>
      <c r="G6" s="7">
        <v>81.79715954561469</v>
      </c>
    </row>
    <row r="7" spans="1:9">
      <c r="A7" s="37" t="s">
        <v>37</v>
      </c>
      <c r="B7" s="7">
        <v>32.58724110309862</v>
      </c>
      <c r="C7" s="7">
        <v>104.07030816000001</v>
      </c>
      <c r="D7" s="7">
        <v>129.3177147546765</v>
      </c>
      <c r="E7" s="7">
        <v>14.969398063857124</v>
      </c>
      <c r="F7" s="7">
        <v>3.244479655793056</v>
      </c>
      <c r="G7" s="7">
        <v>284.1891417374253</v>
      </c>
    </row>
    <row r="8" spans="1:9">
      <c r="A8" s="37" t="s">
        <v>38</v>
      </c>
      <c r="B8" s="7">
        <v>5.7297751746375187</v>
      </c>
      <c r="C8" s="7">
        <v>22.477946400000004</v>
      </c>
      <c r="D8" s="7">
        <v>4.8210487898494598</v>
      </c>
      <c r="E8" s="7">
        <v>3.2143101122865194</v>
      </c>
      <c r="F8" s="7">
        <v>1.1930161747268924</v>
      </c>
      <c r="G8" s="7">
        <v>37.436096651500399</v>
      </c>
    </row>
    <row r="9" spans="1:9">
      <c r="A9" s="37" t="s">
        <v>484</v>
      </c>
      <c r="B9" s="7">
        <v>22.807958897055538</v>
      </c>
      <c r="C9" s="7">
        <v>188.39341248000002</v>
      </c>
      <c r="D9" s="7">
        <v>88.637954190856561</v>
      </c>
      <c r="E9" s="7">
        <v>16.936164818496554</v>
      </c>
      <c r="F9" s="7">
        <v>3.5641967627695323</v>
      </c>
      <c r="G9" s="7">
        <v>320.33968714917819</v>
      </c>
    </row>
    <row r="10" spans="1:9">
      <c r="A10" s="37" t="s">
        <v>39</v>
      </c>
      <c r="B10" s="7">
        <v>23.505608515819276</v>
      </c>
      <c r="C10" s="7">
        <v>35.945975520000005</v>
      </c>
      <c r="D10" s="7">
        <v>8.7989336158278899</v>
      </c>
      <c r="E10" s="7">
        <v>10.963169124542453</v>
      </c>
      <c r="F10" s="7">
        <v>1.045611172419864</v>
      </c>
      <c r="G10" s="7">
        <v>80.2592979486095</v>
      </c>
    </row>
    <row r="11" spans="1:9">
      <c r="A11" s="37" t="s">
        <v>40</v>
      </c>
      <c r="B11" s="7">
        <v>7.2229287442328642</v>
      </c>
      <c r="C11" s="7">
        <v>15.971635680000002</v>
      </c>
      <c r="D11" s="7">
        <v>0.79684807908435351</v>
      </c>
      <c r="E11" s="7">
        <v>2.7111779335652808</v>
      </c>
      <c r="F11" s="7">
        <v>-0.29778781759963657</v>
      </c>
      <c r="G11" s="7">
        <v>26.404802619282862</v>
      </c>
    </row>
    <row r="12" spans="1:9">
      <c r="A12" s="37" t="s">
        <v>41</v>
      </c>
      <c r="B12" s="7">
        <v>11.352772771754001</v>
      </c>
      <c r="C12" s="7">
        <v>28.620839520000004</v>
      </c>
      <c r="D12" s="7">
        <v>5.7583994979341036</v>
      </c>
      <c r="E12" s="7">
        <v>3.8952530684195277</v>
      </c>
      <c r="F12" s="7">
        <v>0.65809055420809748</v>
      </c>
      <c r="G12" s="7">
        <v>50.285355412315738</v>
      </c>
    </row>
    <row r="13" spans="1:9">
      <c r="A13" s="37" t="s">
        <v>42</v>
      </c>
      <c r="B13" s="7">
        <v>14.709070212103866</v>
      </c>
      <c r="C13" s="7">
        <v>106.83455327999999</v>
      </c>
      <c r="D13" s="7">
        <v>11.022874300756584</v>
      </c>
      <c r="E13" s="7">
        <v>8.8175940565730944</v>
      </c>
      <c r="F13" s="7">
        <v>3.0676523572411734</v>
      </c>
      <c r="G13" s="7">
        <v>144.4517442066747</v>
      </c>
    </row>
    <row r="14" spans="1:9">
      <c r="A14" s="37" t="s">
        <v>43</v>
      </c>
      <c r="B14" s="7">
        <v>5.2725672623536139</v>
      </c>
      <c r="C14" s="7">
        <v>24.475039679999998</v>
      </c>
      <c r="D14" s="7">
        <v>6.5361406914743769</v>
      </c>
      <c r="E14" s="7">
        <v>3.7613338714067375</v>
      </c>
      <c r="F14" s="7">
        <v>-0.24109470922346804</v>
      </c>
      <c r="G14" s="7">
        <v>39.803986796011266</v>
      </c>
    </row>
    <row r="15" spans="1:9">
      <c r="A15" s="37" t="s">
        <v>44</v>
      </c>
      <c r="B15" s="7">
        <v>2.073209632729454</v>
      </c>
      <c r="C15" s="7">
        <v>10.39771824</v>
      </c>
      <c r="D15" s="7">
        <v>1.3928092143936095</v>
      </c>
      <c r="E15" s="7">
        <v>1.1649972604194643</v>
      </c>
      <c r="F15" s="7">
        <v>0.24400230021890257</v>
      </c>
      <c r="G15" s="7">
        <v>15.27273664776143</v>
      </c>
    </row>
    <row r="16" spans="1:9">
      <c r="A16" s="37" t="s">
        <v>45</v>
      </c>
      <c r="B16" s="7">
        <v>9.9663828258415705</v>
      </c>
      <c r="C16" s="7">
        <v>46.088733600000005</v>
      </c>
      <c r="D16" s="7">
        <v>24.783119436706723</v>
      </c>
      <c r="E16" s="7">
        <v>11.950480299539921</v>
      </c>
      <c r="F16" s="7">
        <v>0.25821199720900739</v>
      </c>
      <c r="G16" s="7">
        <v>93.046928159297224</v>
      </c>
    </row>
    <row r="17" spans="1:9">
      <c r="A17" s="37" t="s">
        <v>46</v>
      </c>
      <c r="B17" s="7">
        <v>19.683911614801129</v>
      </c>
      <c r="C17" s="7">
        <v>97.920033119999999</v>
      </c>
      <c r="D17" s="7">
        <v>27.728249848395457</v>
      </c>
      <c r="E17" s="7">
        <v>22.54717966614886</v>
      </c>
      <c r="F17" s="7">
        <v>8.4688797416921924E-2</v>
      </c>
      <c r="G17" s="7">
        <v>167.96406304676236</v>
      </c>
    </row>
    <row r="18" spans="1:9">
      <c r="A18" s="37" t="s">
        <v>47</v>
      </c>
      <c r="B18" s="7">
        <v>3.7893350446774257</v>
      </c>
      <c r="C18" s="7">
        <v>25.17121152</v>
      </c>
      <c r="D18" s="7">
        <v>1.4695660350417774</v>
      </c>
      <c r="E18" s="7">
        <v>4.1231900257187659</v>
      </c>
      <c r="F18" s="7">
        <v>0.73468739178350395</v>
      </c>
      <c r="G18" s="7">
        <v>35.287990017221468</v>
      </c>
    </row>
    <row r="19" spans="1:9">
      <c r="A19" s="37" t="s">
        <v>48</v>
      </c>
      <c r="B19" s="7">
        <v>7.0899109201472017</v>
      </c>
      <c r="C19" s="7">
        <v>28.422095520000003</v>
      </c>
      <c r="D19" s="7">
        <v>2.6231825345746898</v>
      </c>
      <c r="E19" s="7">
        <v>11.322157363089778</v>
      </c>
      <c r="F19" s="7">
        <v>0.80496321693430339</v>
      </c>
      <c r="G19" s="7">
        <v>50.262309554745976</v>
      </c>
    </row>
    <row r="20" spans="1:9">
      <c r="A20" s="37" t="s">
        <v>49</v>
      </c>
      <c r="B20" s="7">
        <v>19.61543635604313</v>
      </c>
      <c r="C20" s="7">
        <v>58.071861120000001</v>
      </c>
      <c r="D20" s="7">
        <v>13.053350927779507</v>
      </c>
      <c r="E20" s="7">
        <v>20.368935296859807</v>
      </c>
      <c r="F20" s="7">
        <v>0.73443893452241049</v>
      </c>
      <c r="G20" s="7">
        <v>111.84402263520485</v>
      </c>
    </row>
    <row r="21" spans="1:9">
      <c r="A21" s="37" t="s">
        <v>50</v>
      </c>
      <c r="B21" s="7">
        <v>5.4589620613927305</v>
      </c>
      <c r="C21" s="7">
        <v>39.095216160000007</v>
      </c>
      <c r="D21" s="7">
        <v>21.420396960692937</v>
      </c>
      <c r="E21" s="7">
        <v>5.7172524229361947</v>
      </c>
      <c r="F21" s="7">
        <v>2.9326615777239069</v>
      </c>
      <c r="G21" s="7">
        <v>74.624489182745776</v>
      </c>
    </row>
    <row r="22" spans="1:9">
      <c r="A22" s="38" t="s">
        <v>83</v>
      </c>
      <c r="B22" s="39">
        <v>282.42105001791265</v>
      </c>
      <c r="C22" s="39">
        <v>1047.8527550400001</v>
      </c>
      <c r="D22" s="39">
        <v>510.76753583264724</v>
      </c>
      <c r="E22" s="39">
        <v>178.79871204671514</v>
      </c>
      <c r="F22" s="39">
        <v>58.994253956108444</v>
      </c>
      <c r="G22" s="7">
        <v>2078.8343068933837</v>
      </c>
    </row>
    <row r="23" spans="1:9">
      <c r="A23" s="38"/>
      <c r="D23" s="7"/>
      <c r="I23" s="312" t="s">
        <v>473</v>
      </c>
    </row>
    <row r="24" spans="1:9">
      <c r="A24" s="38"/>
      <c r="D24" s="7"/>
    </row>
    <row r="25" spans="1:9">
      <c r="A25" s="38"/>
      <c r="D25" s="7"/>
    </row>
  </sheetData>
  <pageMargins left="0.7" right="0.7" top="0.75" bottom="0.75" header="0.3" footer="0.3"/>
  <pageSetup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77B15-42CF-4208-8669-6863FBECD6D0}">
  <dimension ref="A1:M37"/>
  <sheetViews>
    <sheetView topLeftCell="E1" zoomScale="80" zoomScaleNormal="80" workbookViewId="0">
      <selection activeCell="E2" sqref="E2"/>
    </sheetView>
  </sheetViews>
  <sheetFormatPr defaultColWidth="8.7265625" defaultRowHeight="12.75" customHeight="1"/>
  <cols>
    <col min="1" max="1" width="12.54296875" style="26" customWidth="1"/>
    <col min="2" max="2" width="10.81640625" style="26" bestFit="1" customWidth="1"/>
    <col min="3" max="3" width="10.453125" style="26" customWidth="1"/>
    <col min="4" max="4" width="10.54296875" style="26" bestFit="1" customWidth="1"/>
    <col min="5" max="5" width="9.1796875" style="26" bestFit="1" customWidth="1"/>
    <col min="6" max="6" width="10.81640625" style="26" bestFit="1" customWidth="1"/>
    <col min="7" max="7" width="12.453125" style="26" bestFit="1" customWidth="1"/>
    <col min="8" max="8" width="10.81640625" style="26" bestFit="1" customWidth="1"/>
    <col min="9" max="9" width="9.1796875" style="26" bestFit="1" customWidth="1"/>
    <col min="10" max="10" width="10.54296875" style="26" bestFit="1" customWidth="1"/>
    <col min="11" max="11" width="9.1796875" style="26" bestFit="1" customWidth="1"/>
    <col min="12" max="13" width="8.7265625" style="26"/>
    <col min="14" max="14" width="26.1796875" style="26" customWidth="1"/>
    <col min="15" max="15" width="9.81640625" style="26" bestFit="1" customWidth="1"/>
    <col min="16" max="16" width="14.1796875" style="26" customWidth="1"/>
    <col min="17" max="17" width="11.453125" style="26" customWidth="1"/>
    <col min="18" max="18" width="9.81640625" style="26" bestFit="1" customWidth="1"/>
    <col min="19" max="19" width="27.1796875" style="26" customWidth="1"/>
    <col min="20" max="20" width="52.453125" style="26" bestFit="1" customWidth="1"/>
    <col min="21" max="26" width="13.81640625" style="26" bestFit="1" customWidth="1"/>
    <col min="27" max="16384" width="8.7265625" style="26"/>
  </cols>
  <sheetData>
    <row r="1" spans="1:5" ht="12.75" customHeight="1">
      <c r="A1" s="26" t="s">
        <v>73</v>
      </c>
      <c r="B1" s="26" t="s">
        <v>87</v>
      </c>
      <c r="C1" s="26" t="s">
        <v>459</v>
      </c>
      <c r="E1" s="26" t="s">
        <v>462</v>
      </c>
    </row>
    <row r="2" spans="1:5" ht="12.75" customHeight="1">
      <c r="A2" s="26" t="s">
        <v>38</v>
      </c>
      <c r="B2" s="26">
        <v>28.341767793140036</v>
      </c>
      <c r="C2" s="26">
        <v>39.742966120904029</v>
      </c>
    </row>
    <row r="3" spans="1:5" ht="12.75" customHeight="1">
      <c r="A3" s="26" t="s">
        <v>34</v>
      </c>
      <c r="B3" s="26">
        <v>45.940698108555793</v>
      </c>
      <c r="C3" s="26">
        <v>38.228124647142458</v>
      </c>
    </row>
    <row r="4" spans="1:5" ht="12.75" customHeight="1">
      <c r="A4" s="26" t="s">
        <v>50</v>
      </c>
      <c r="B4" s="26">
        <v>23.273976899888297</v>
      </c>
      <c r="C4" s="26">
        <v>21.141827372655015</v>
      </c>
    </row>
    <row r="5" spans="1:5" ht="12.75" customHeight="1">
      <c r="A5" s="26" t="s">
        <v>48</v>
      </c>
      <c r="B5" s="26">
        <v>18.274606091909227</v>
      </c>
      <c r="C5" s="26">
        <v>11.373277684951528</v>
      </c>
    </row>
    <row r="6" spans="1:5" ht="12.75" customHeight="1">
      <c r="A6" s="26" t="s">
        <v>41</v>
      </c>
      <c r="B6" s="26">
        <v>6.4026514537249639</v>
      </c>
      <c r="C6" s="26">
        <v>11.160557960426814</v>
      </c>
    </row>
    <row r="7" spans="1:5" ht="12.75" customHeight="1">
      <c r="A7" s="26" t="s">
        <v>54</v>
      </c>
      <c r="B7" s="26">
        <v>8.3057925429401838</v>
      </c>
      <c r="C7" s="26">
        <v>9.2761365154716042</v>
      </c>
    </row>
    <row r="8" spans="1:5" ht="12.75" customHeight="1">
      <c r="A8" s="26" t="s">
        <v>55</v>
      </c>
      <c r="B8" s="26">
        <v>10.531450552954755</v>
      </c>
      <c r="C8" s="26">
        <v>8.5664252168819175</v>
      </c>
    </row>
    <row r="9" spans="1:5" ht="12.75" customHeight="1">
      <c r="A9" s="26" t="s">
        <v>45</v>
      </c>
      <c r="B9" s="26">
        <v>3.3254021140273364</v>
      </c>
      <c r="C9" s="26">
        <v>8.383783638172865</v>
      </c>
    </row>
    <row r="10" spans="1:5" ht="12.75" customHeight="1">
      <c r="A10" s="26" t="s">
        <v>40</v>
      </c>
      <c r="B10" s="26">
        <v>6.8495696924801051</v>
      </c>
      <c r="C10" s="26">
        <v>7.9897712748735277</v>
      </c>
    </row>
    <row r="11" spans="1:5" ht="12.75" customHeight="1">
      <c r="A11" s="26" t="s">
        <v>49</v>
      </c>
      <c r="B11" s="26">
        <v>5.8814999140772528</v>
      </c>
      <c r="C11" s="26">
        <v>6.6205154736082221</v>
      </c>
    </row>
    <row r="12" spans="1:5" ht="12.75" customHeight="1">
      <c r="A12" s="26" t="s">
        <v>33</v>
      </c>
      <c r="B12" s="26">
        <v>6.5181278411235475</v>
      </c>
      <c r="C12" s="26">
        <v>6.2851320956727772</v>
      </c>
    </row>
    <row r="13" spans="1:5" ht="12.75" customHeight="1">
      <c r="A13" s="26" t="s">
        <v>46</v>
      </c>
      <c r="B13" s="26">
        <v>6.8174503647420588</v>
      </c>
      <c r="C13" s="26">
        <v>6.0283854343854797</v>
      </c>
    </row>
    <row r="14" spans="1:5" ht="12.75" customHeight="1">
      <c r="A14" s="26" t="s">
        <v>43</v>
      </c>
      <c r="B14" s="26">
        <v>5.6021664918572283</v>
      </c>
      <c r="C14" s="26">
        <v>4.1021740050786866</v>
      </c>
    </row>
    <row r="15" spans="1:5" ht="12.75" customHeight="1">
      <c r="A15" s="26" t="s">
        <v>37</v>
      </c>
      <c r="B15" s="26">
        <v>5.8030205803648176</v>
      </c>
      <c r="C15" s="26">
        <v>3.9364203141616483</v>
      </c>
    </row>
    <row r="16" spans="1:5" ht="12.75" customHeight="1">
      <c r="A16" s="26" t="s">
        <v>44</v>
      </c>
      <c r="B16" s="26">
        <v>5.2207684714541642</v>
      </c>
      <c r="C16" s="26">
        <v>3.9328865111146354</v>
      </c>
    </row>
    <row r="17" spans="1:13" ht="12.75" customHeight="1">
      <c r="A17" s="26" t="s">
        <v>42</v>
      </c>
      <c r="B17" s="26">
        <v>4.8770398502210854</v>
      </c>
      <c r="C17" s="26">
        <v>3.5106906330533283</v>
      </c>
    </row>
    <row r="18" spans="1:13" ht="12.75" customHeight="1">
      <c r="A18" s="26" t="s">
        <v>47</v>
      </c>
      <c r="B18" s="26">
        <v>4.8019115981760807</v>
      </c>
      <c r="C18" s="26">
        <v>3.298989339524272</v>
      </c>
    </row>
    <row r="19" spans="1:13" ht="12.75" customHeight="1">
      <c r="A19" s="26" t="s">
        <v>35</v>
      </c>
      <c r="B19" s="26">
        <v>3.0916293530767023</v>
      </c>
      <c r="C19" s="26">
        <v>2.8589408826063245</v>
      </c>
    </row>
    <row r="20" spans="1:13" ht="12.75" customHeight="1">
      <c r="A20" s="26" t="s">
        <v>484</v>
      </c>
      <c r="B20" s="26">
        <v>4.3132663581388604</v>
      </c>
      <c r="C20" s="26">
        <v>2.6551526896613411</v>
      </c>
    </row>
    <row r="21" spans="1:13" ht="12.75" customHeight="1">
      <c r="A21" s="26" t="s">
        <v>39</v>
      </c>
      <c r="B21" s="26">
        <v>3.2235165974008626</v>
      </c>
      <c r="C21" s="26">
        <v>2.0216036875548586</v>
      </c>
      <c r="E21" s="26" t="s">
        <v>461</v>
      </c>
    </row>
    <row r="22" spans="1:13" ht="12.75" customHeight="1">
      <c r="A22" s="26" t="s">
        <v>36</v>
      </c>
      <c r="B22" s="26">
        <v>2.0787186948511103</v>
      </c>
      <c r="C22" s="26">
        <v>1.8453646422960268</v>
      </c>
      <c r="E22" s="312" t="s">
        <v>473</v>
      </c>
      <c r="F22" s="32"/>
      <c r="G22" s="32"/>
      <c r="H22" s="32"/>
      <c r="I22" s="32"/>
    </row>
    <row r="25" spans="1:13" ht="12.75" customHeight="1">
      <c r="G25" s="28"/>
      <c r="H25" s="28"/>
      <c r="K25" s="32"/>
      <c r="L25" s="32"/>
      <c r="M25" s="32"/>
    </row>
    <row r="26" spans="1:13" ht="12.75" customHeight="1">
      <c r="E26" s="34"/>
      <c r="F26" s="34"/>
      <c r="G26" s="34"/>
      <c r="H26" s="34"/>
      <c r="I26" s="32"/>
      <c r="J26" s="32"/>
      <c r="K26" s="32"/>
      <c r="L26" s="32"/>
      <c r="M26" s="32"/>
    </row>
    <row r="27" spans="1:13" ht="12.75" customHeight="1">
      <c r="E27" s="34"/>
      <c r="F27" s="34"/>
      <c r="G27" s="34"/>
      <c r="H27" s="34"/>
      <c r="I27" s="32"/>
      <c r="J27" s="32"/>
      <c r="K27" s="32"/>
      <c r="L27" s="32"/>
      <c r="M27" s="32"/>
    </row>
    <row r="28" spans="1:13" ht="12.75" customHeight="1">
      <c r="E28" s="34"/>
      <c r="F28" s="34"/>
      <c r="G28" s="34"/>
      <c r="H28" s="34"/>
      <c r="I28" s="32"/>
      <c r="J28" s="33"/>
      <c r="K28" s="33"/>
      <c r="L28" s="35"/>
      <c r="M28" s="32"/>
    </row>
    <row r="29" spans="1:13" ht="12.75" customHeight="1">
      <c r="E29" s="34"/>
      <c r="F29" s="34"/>
      <c r="G29" s="34"/>
      <c r="H29" s="34"/>
      <c r="I29" s="33"/>
      <c r="J29" s="33"/>
      <c r="K29" s="35"/>
      <c r="L29" s="35"/>
      <c r="M29" s="33"/>
    </row>
    <row r="30" spans="1:13" ht="12.75" customHeight="1">
      <c r="E30" s="34"/>
      <c r="F30" s="34"/>
      <c r="G30" s="34"/>
      <c r="H30" s="34"/>
      <c r="I30" s="34"/>
      <c r="J30" s="34"/>
      <c r="K30" s="34"/>
    </row>
    <row r="33" spans="9:13" ht="12.75" customHeight="1">
      <c r="I33" s="33"/>
      <c r="J33" s="32"/>
      <c r="K33" s="32"/>
      <c r="L33" s="32"/>
      <c r="M33" s="32"/>
    </row>
    <row r="34" spans="9:13" ht="12.75" customHeight="1">
      <c r="I34" s="32"/>
      <c r="J34" s="32"/>
      <c r="K34" s="32"/>
      <c r="L34" s="32"/>
      <c r="M34" s="32"/>
    </row>
    <row r="35" spans="9:13" ht="12.75" customHeight="1">
      <c r="I35" s="32"/>
      <c r="J35" s="32"/>
      <c r="K35" s="32"/>
      <c r="L35" s="32"/>
      <c r="M35" s="32"/>
    </row>
    <row r="36" spans="9:13" ht="12.75" customHeight="1">
      <c r="I36" s="32"/>
      <c r="J36" s="32"/>
      <c r="K36" s="32"/>
      <c r="L36" s="32"/>
      <c r="M36" s="32"/>
    </row>
    <row r="37" spans="9:13" ht="12.75" customHeight="1">
      <c r="I37" s="32"/>
      <c r="J37" s="33"/>
      <c r="K37" s="33"/>
      <c r="L37" s="33"/>
      <c r="M37" s="33"/>
    </row>
  </sheetData>
  <pageMargins left="0.7" right="0.7" top="0.75" bottom="0.75" header="0.3" footer="0.3"/>
  <pageSetup paperSize="9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379C5-D8BA-4C25-9332-D0B721B365D7}">
  <dimension ref="A1:O41"/>
  <sheetViews>
    <sheetView topLeftCell="L1" zoomScale="80" zoomScaleNormal="80" workbookViewId="0">
      <selection activeCell="L2" sqref="L2"/>
    </sheetView>
  </sheetViews>
  <sheetFormatPr defaultColWidth="8.7265625" defaultRowHeight="13"/>
  <cols>
    <col min="1" max="1" width="11.54296875" style="26" customWidth="1"/>
    <col min="2" max="10" width="6.26953125" style="26" customWidth="1"/>
    <col min="11" max="19" width="9.453125" style="26" customWidth="1"/>
    <col min="20" max="20" width="10.81640625" style="26" customWidth="1"/>
    <col min="21" max="21" width="10.453125" style="26" customWidth="1"/>
    <col min="22" max="22" width="14" style="26" bestFit="1" customWidth="1"/>
    <col min="23" max="23" width="21.1796875" style="26" bestFit="1" customWidth="1"/>
    <col min="24" max="24" width="14" style="26" bestFit="1" customWidth="1"/>
    <col min="25" max="25" width="20" style="26" bestFit="1" customWidth="1"/>
    <col min="26" max="26" width="14" style="26" bestFit="1" customWidth="1"/>
    <col min="27" max="27" width="25.81640625" style="26" bestFit="1" customWidth="1"/>
    <col min="28" max="28" width="14" style="26" bestFit="1" customWidth="1"/>
    <col min="29" max="29" width="51.453125" style="26" bestFit="1" customWidth="1"/>
    <col min="30" max="30" width="14" style="26" bestFit="1" customWidth="1"/>
    <col min="31" max="31" width="30" style="26" bestFit="1" customWidth="1"/>
    <col min="32" max="32" width="14" style="26" bestFit="1" customWidth="1"/>
    <col min="33" max="33" width="23" style="26" bestFit="1" customWidth="1"/>
    <col min="34" max="36" width="14" style="26" bestFit="1" customWidth="1"/>
    <col min="37" max="37" width="16.81640625" style="26" bestFit="1" customWidth="1"/>
    <col min="38" max="41" width="14" style="26" bestFit="1" customWidth="1"/>
    <col min="42" max="42" width="21.1796875" style="26" bestFit="1" customWidth="1"/>
    <col min="43" max="16384" width="8.7265625" style="26"/>
  </cols>
  <sheetData>
    <row r="1" spans="1:12">
      <c r="A1" s="29" t="s">
        <v>74</v>
      </c>
      <c r="L1" s="26" t="s">
        <v>493</v>
      </c>
    </row>
    <row r="2" spans="1:12">
      <c r="A2" s="30"/>
      <c r="B2" s="27" t="s">
        <v>459</v>
      </c>
      <c r="C2" s="27" t="s">
        <v>459</v>
      </c>
      <c r="D2" s="27" t="s">
        <v>459</v>
      </c>
      <c r="E2" s="27" t="s">
        <v>459</v>
      </c>
      <c r="F2" s="27" t="s">
        <v>459</v>
      </c>
      <c r="G2" s="27" t="s">
        <v>459</v>
      </c>
      <c r="H2" s="27" t="s">
        <v>459</v>
      </c>
      <c r="I2" s="27" t="s">
        <v>459</v>
      </c>
      <c r="J2" s="27" t="s">
        <v>459</v>
      </c>
    </row>
    <row r="3" spans="1:12">
      <c r="A3" s="30"/>
      <c r="B3" s="30" t="s">
        <v>75</v>
      </c>
      <c r="C3" s="30" t="s">
        <v>76</v>
      </c>
      <c r="D3" s="30" t="s">
        <v>77</v>
      </c>
      <c r="E3" s="30" t="s">
        <v>78</v>
      </c>
      <c r="F3" s="30" t="s">
        <v>463</v>
      </c>
      <c r="G3" s="30" t="s">
        <v>14</v>
      </c>
      <c r="H3" s="30" t="s">
        <v>17</v>
      </c>
      <c r="I3" s="30" t="s">
        <v>79</v>
      </c>
      <c r="J3" s="30" t="s">
        <v>32</v>
      </c>
    </row>
    <row r="4" spans="1:12">
      <c r="A4" s="30" t="s">
        <v>33</v>
      </c>
      <c r="B4" s="31">
        <v>42.51014380412682</v>
      </c>
      <c r="C4" s="31">
        <v>21.147633956722885</v>
      </c>
      <c r="D4" s="31">
        <v>1.2674306597563521</v>
      </c>
      <c r="E4" s="31">
        <v>0</v>
      </c>
      <c r="F4" s="31">
        <v>18.495992750062616</v>
      </c>
      <c r="G4" s="31">
        <v>2.2145932316199999</v>
      </c>
      <c r="H4" s="31">
        <v>1.061577513277693</v>
      </c>
      <c r="I4" s="31">
        <v>13.302628084433621</v>
      </c>
      <c r="J4" s="31">
        <v>0</v>
      </c>
    </row>
    <row r="5" spans="1:12">
      <c r="A5" s="30" t="s">
        <v>34</v>
      </c>
      <c r="B5" s="31">
        <v>1.4860164308274613</v>
      </c>
      <c r="C5" s="31">
        <v>22.24182067312741</v>
      </c>
      <c r="D5" s="31">
        <v>0.4745787326930721</v>
      </c>
      <c r="E5" s="31">
        <v>8.395953126675856</v>
      </c>
      <c r="F5" s="31">
        <v>38.879529683160676</v>
      </c>
      <c r="G5" s="31">
        <v>12.798872375003567</v>
      </c>
      <c r="H5" s="31">
        <v>14.349289198131295</v>
      </c>
      <c r="I5" s="31">
        <v>0.13688545782774353</v>
      </c>
      <c r="J5" s="31">
        <v>1.2370543225529145</v>
      </c>
    </row>
    <row r="6" spans="1:12">
      <c r="A6" s="30" t="s">
        <v>36</v>
      </c>
      <c r="B6" s="31">
        <v>0</v>
      </c>
      <c r="C6" s="31">
        <v>0.89287102416441577</v>
      </c>
      <c r="D6" s="31">
        <v>2.3831875509127221</v>
      </c>
      <c r="E6" s="31">
        <v>0</v>
      </c>
      <c r="F6" s="31">
        <v>82.681582666087778</v>
      </c>
      <c r="G6" s="31">
        <v>12.926058684636988</v>
      </c>
      <c r="H6" s="31">
        <v>0</v>
      </c>
      <c r="I6" s="31">
        <v>1.1163000741981028</v>
      </c>
      <c r="J6" s="31">
        <v>0</v>
      </c>
    </row>
    <row r="7" spans="1:12">
      <c r="A7" s="30" t="s">
        <v>35</v>
      </c>
      <c r="B7" s="31">
        <v>17.801580645901286</v>
      </c>
      <c r="C7" s="31">
        <v>35.099617004407854</v>
      </c>
      <c r="D7" s="31">
        <v>1.3172523594649634</v>
      </c>
      <c r="E7" s="31">
        <v>0.1167796325927371</v>
      </c>
      <c r="F7" s="31">
        <v>2.2295129530983142</v>
      </c>
      <c r="G7" s="31">
        <v>24.539765446502216</v>
      </c>
      <c r="H7" s="31">
        <v>9.0001989851952118</v>
      </c>
      <c r="I7" s="31">
        <v>6.8076613832665718</v>
      </c>
      <c r="J7" s="31">
        <v>3.0876315895708575</v>
      </c>
    </row>
    <row r="8" spans="1:12">
      <c r="A8" s="30" t="s">
        <v>54</v>
      </c>
      <c r="B8" s="31">
        <v>10.424025404500089</v>
      </c>
      <c r="C8" s="31">
        <v>5.5839384975871083</v>
      </c>
      <c r="D8" s="31">
        <v>2.0274769557222019</v>
      </c>
      <c r="E8" s="31">
        <v>0.82155301357099975</v>
      </c>
      <c r="F8" s="31">
        <v>27.474146872437409</v>
      </c>
      <c r="G8" s="31">
        <v>31.377636930028537</v>
      </c>
      <c r="H8" s="31">
        <v>1.0820382450367136</v>
      </c>
      <c r="I8" s="31">
        <v>21.209184081116934</v>
      </c>
      <c r="J8" s="31">
        <v>0</v>
      </c>
    </row>
    <row r="9" spans="1:12">
      <c r="A9" s="30" t="s">
        <v>55</v>
      </c>
      <c r="B9" s="31">
        <v>3.969352344237851E-2</v>
      </c>
      <c r="C9" s="31">
        <v>2.6266338785461261</v>
      </c>
      <c r="D9" s="31">
        <v>6.762726464060273E-2</v>
      </c>
      <c r="E9" s="31">
        <v>0</v>
      </c>
      <c r="F9" s="31">
        <v>8.203134443838195</v>
      </c>
      <c r="G9" s="31">
        <v>26.128791312236789</v>
      </c>
      <c r="H9" s="31">
        <v>38.434772331950903</v>
      </c>
      <c r="I9" s="31">
        <v>23.309110283115082</v>
      </c>
      <c r="J9" s="31">
        <v>1.1902369622299178</v>
      </c>
    </row>
    <row r="10" spans="1:12">
      <c r="A10" s="30" t="s">
        <v>37</v>
      </c>
      <c r="B10" s="31">
        <v>31.453671773493724</v>
      </c>
      <c r="C10" s="31">
        <v>26.358711141652481</v>
      </c>
      <c r="D10" s="31">
        <v>0.17214498181309523</v>
      </c>
      <c r="E10" s="31">
        <v>0</v>
      </c>
      <c r="F10" s="31">
        <v>11.777861393881276</v>
      </c>
      <c r="G10" s="31">
        <v>22.90601750342816</v>
      </c>
      <c r="H10" s="31">
        <v>3.1272795537843545</v>
      </c>
      <c r="I10" s="31">
        <v>4.2043136519469124</v>
      </c>
      <c r="J10" s="31">
        <v>0</v>
      </c>
    </row>
    <row r="11" spans="1:12">
      <c r="A11" s="30" t="s">
        <v>460</v>
      </c>
      <c r="B11" s="31">
        <v>0.70101664393859919</v>
      </c>
      <c r="C11" s="31">
        <v>4.2324687926151263</v>
      </c>
      <c r="D11" s="31">
        <v>1.108924263086122</v>
      </c>
      <c r="E11" s="31">
        <v>0.17150512255673273</v>
      </c>
      <c r="F11" s="31">
        <v>8.8375861044092456</v>
      </c>
      <c r="G11" s="31">
        <v>9.0796837302003564</v>
      </c>
      <c r="H11" s="31">
        <v>11.206082380502814</v>
      </c>
      <c r="I11" s="31">
        <v>1.4821540962970734</v>
      </c>
      <c r="J11" s="31">
        <v>63.180578866393923</v>
      </c>
    </row>
    <row r="12" spans="1:12">
      <c r="A12" s="30" t="s">
        <v>71</v>
      </c>
      <c r="B12" s="31">
        <v>1.3865024021278729</v>
      </c>
      <c r="C12" s="31">
        <v>9.7477368619681606</v>
      </c>
      <c r="D12" s="31">
        <v>3.3449911347760528</v>
      </c>
      <c r="E12" s="31">
        <v>0</v>
      </c>
      <c r="F12" s="31">
        <v>2.7932713032399556</v>
      </c>
      <c r="G12" s="31">
        <v>22.869977263179109</v>
      </c>
      <c r="H12" s="31">
        <v>2.1168193866042824</v>
      </c>
      <c r="I12" s="31">
        <v>1.3128090298755581</v>
      </c>
      <c r="J12" s="31">
        <v>56.427892618229016</v>
      </c>
    </row>
    <row r="13" spans="1:12">
      <c r="A13" s="30" t="s">
        <v>39</v>
      </c>
      <c r="B13" s="31">
        <v>1.1655127866125152</v>
      </c>
      <c r="C13" s="31">
        <v>2.2880586627756143</v>
      </c>
      <c r="D13" s="31">
        <v>2.0292365792971672</v>
      </c>
      <c r="E13" s="31">
        <v>0</v>
      </c>
      <c r="F13" s="31">
        <v>0</v>
      </c>
      <c r="G13" s="31">
        <v>0.97796768863578354</v>
      </c>
      <c r="H13" s="31">
        <v>0</v>
      </c>
      <c r="I13" s="31">
        <v>23.380090957430216</v>
      </c>
      <c r="J13" s="31">
        <v>70.159133325248717</v>
      </c>
    </row>
    <row r="14" spans="1:12">
      <c r="A14" s="30" t="s">
        <v>40</v>
      </c>
      <c r="B14" s="31">
        <v>0.94339819769098965</v>
      </c>
      <c r="C14" s="31">
        <v>0.65598690999239206</v>
      </c>
      <c r="D14" s="31">
        <v>4.8962859325173493</v>
      </c>
      <c r="E14" s="31">
        <v>0.57000986028058309</v>
      </c>
      <c r="F14" s="31">
        <v>0.2810201571262384</v>
      </c>
      <c r="G14" s="31">
        <v>4.3271028799460289</v>
      </c>
      <c r="H14" s="31">
        <v>4.5373834262258259E-2</v>
      </c>
      <c r="I14" s="31">
        <v>35.871732009245008</v>
      </c>
      <c r="J14" s="31">
        <v>52.409090218939149</v>
      </c>
    </row>
    <row r="15" spans="1:12">
      <c r="A15" s="30" t="s">
        <v>41</v>
      </c>
      <c r="B15" s="31">
        <v>1.2480632698964096</v>
      </c>
      <c r="C15" s="31">
        <v>33.355356313309549</v>
      </c>
      <c r="D15" s="31">
        <v>1.5532288764731264</v>
      </c>
      <c r="E15" s="31">
        <v>0.13424644028689164</v>
      </c>
      <c r="F15" s="31">
        <v>3.370661141275562</v>
      </c>
      <c r="G15" s="31">
        <v>0.66857133455582562</v>
      </c>
      <c r="H15" s="31">
        <v>9.6479680387877611</v>
      </c>
      <c r="I15" s="31">
        <v>3.8894999475783507</v>
      </c>
      <c r="J15" s="31">
        <v>46.132404637836515</v>
      </c>
    </row>
    <row r="16" spans="1:12">
      <c r="A16" s="30" t="s">
        <v>42</v>
      </c>
      <c r="B16" s="31">
        <v>3.1990757992613986E-2</v>
      </c>
      <c r="C16" s="31">
        <v>28.724513913766142</v>
      </c>
      <c r="D16" s="31">
        <v>0.6549041515029066</v>
      </c>
      <c r="E16" s="31">
        <v>0</v>
      </c>
      <c r="F16" s="31">
        <v>8.6104007947916763</v>
      </c>
      <c r="G16" s="31">
        <v>0.87927824323271153</v>
      </c>
      <c r="H16" s="31">
        <v>48.603392010562288</v>
      </c>
      <c r="I16" s="31">
        <v>2.6169969894056146E-3</v>
      </c>
      <c r="J16" s="31">
        <v>12.492903131162235</v>
      </c>
    </row>
    <row r="17" spans="1:10">
      <c r="A17" s="30" t="s">
        <v>43</v>
      </c>
      <c r="B17" s="31">
        <v>40.210151301365663</v>
      </c>
      <c r="C17" s="31">
        <v>11.16644325069824</v>
      </c>
      <c r="D17" s="31">
        <v>1.1310948779258372</v>
      </c>
      <c r="E17" s="31">
        <v>0</v>
      </c>
      <c r="F17" s="31">
        <v>18.767839980924176</v>
      </c>
      <c r="G17" s="31">
        <v>4.7827421759887194</v>
      </c>
      <c r="H17" s="31">
        <v>14.89314201146551</v>
      </c>
      <c r="I17" s="31">
        <v>1.312523415763998</v>
      </c>
      <c r="J17" s="31">
        <v>7.736062985867866</v>
      </c>
    </row>
    <row r="18" spans="1:10">
      <c r="A18" s="30" t="s">
        <v>44</v>
      </c>
      <c r="B18" s="31">
        <v>3.3177893923266928</v>
      </c>
      <c r="C18" s="31">
        <v>33.54278371839667</v>
      </c>
      <c r="D18" s="31">
        <v>2.8100079273247638</v>
      </c>
      <c r="E18" s="31">
        <v>0</v>
      </c>
      <c r="F18" s="31">
        <v>4.819506190754379</v>
      </c>
      <c r="G18" s="31">
        <v>21.83736474332396</v>
      </c>
      <c r="H18" s="31">
        <v>3.7135997974457511</v>
      </c>
      <c r="I18" s="31">
        <v>14.445708951707486</v>
      </c>
      <c r="J18" s="31">
        <v>15.513239278720306</v>
      </c>
    </row>
    <row r="19" spans="1:10">
      <c r="A19" s="30" t="s">
        <v>45</v>
      </c>
      <c r="B19" s="31">
        <v>0.7715310186396791</v>
      </c>
      <c r="C19" s="31">
        <v>2.6488120359745113</v>
      </c>
      <c r="D19" s="31">
        <v>0.26933350165414849</v>
      </c>
      <c r="E19" s="31">
        <v>7.771869191864389E-2</v>
      </c>
      <c r="F19" s="31">
        <v>11.198665772835072</v>
      </c>
      <c r="G19" s="31">
        <v>11.380849868356503</v>
      </c>
      <c r="H19" s="31">
        <v>19.292059015782097</v>
      </c>
      <c r="I19" s="31">
        <v>54.36103009483935</v>
      </c>
      <c r="J19" s="31">
        <v>0</v>
      </c>
    </row>
    <row r="20" spans="1:10">
      <c r="A20" s="30" t="s">
        <v>46</v>
      </c>
      <c r="B20" s="31">
        <v>1.0849495259120918</v>
      </c>
      <c r="C20" s="31">
        <v>5.5616796202717529</v>
      </c>
      <c r="D20" s="31">
        <v>1.2747951164269276</v>
      </c>
      <c r="E20" s="31">
        <v>0</v>
      </c>
      <c r="F20" s="31">
        <v>10.053692169266677</v>
      </c>
      <c r="G20" s="31">
        <v>3.4249654586423088</v>
      </c>
      <c r="H20" s="31">
        <v>0.81009729597305757</v>
      </c>
      <c r="I20" s="31">
        <v>26.379175484520783</v>
      </c>
      <c r="J20" s="31">
        <v>51.410645328986412</v>
      </c>
    </row>
    <row r="21" spans="1:10">
      <c r="A21" s="30" t="s">
        <v>47</v>
      </c>
      <c r="B21" s="31">
        <v>2.3614345822444762</v>
      </c>
      <c r="C21" s="31">
        <v>42.661659183627663</v>
      </c>
      <c r="D21" s="31">
        <v>1.1579619975691589</v>
      </c>
      <c r="E21" s="31">
        <v>0</v>
      </c>
      <c r="F21" s="31">
        <v>27.140715723105252</v>
      </c>
      <c r="G21" s="31">
        <v>2.7192537778276451</v>
      </c>
      <c r="H21" s="31">
        <v>0.33994521510238451</v>
      </c>
      <c r="I21" s="31">
        <v>8.5052875374576615</v>
      </c>
      <c r="J21" s="31">
        <v>15.113741983065774</v>
      </c>
    </row>
    <row r="22" spans="1:10">
      <c r="A22" s="30" t="s">
        <v>48</v>
      </c>
      <c r="B22" s="31">
        <v>14.727264794329578</v>
      </c>
      <c r="C22" s="31">
        <v>16.976494325237962</v>
      </c>
      <c r="D22" s="31">
        <v>0</v>
      </c>
      <c r="E22" s="31">
        <v>0</v>
      </c>
      <c r="F22" s="31">
        <v>1.6763005296808524</v>
      </c>
      <c r="G22" s="31">
        <v>2.3900732929099844</v>
      </c>
      <c r="H22" s="31">
        <v>0.85611345799349092</v>
      </c>
      <c r="I22" s="31">
        <v>47.473593555722061</v>
      </c>
      <c r="J22" s="31">
        <v>15.900160044126055</v>
      </c>
    </row>
    <row r="23" spans="1:10">
      <c r="A23" s="30" t="s">
        <v>49</v>
      </c>
      <c r="B23" s="31">
        <v>0.77679500217859976</v>
      </c>
      <c r="C23" s="31">
        <v>28.273322167033609</v>
      </c>
      <c r="D23" s="31">
        <v>0.30929913954004057</v>
      </c>
      <c r="E23" s="31">
        <v>0</v>
      </c>
      <c r="F23" s="31">
        <v>15.182664396286526</v>
      </c>
      <c r="G23" s="31">
        <v>30.554599773899739</v>
      </c>
      <c r="H23" s="31">
        <v>0.34459001454260302</v>
      </c>
      <c r="I23" s="31">
        <v>22.869649554398997</v>
      </c>
      <c r="J23" s="31">
        <v>1.6890799521198794</v>
      </c>
    </row>
    <row r="24" spans="1:10">
      <c r="A24" s="30" t="s">
        <v>50</v>
      </c>
      <c r="B24" s="31">
        <v>10.42868483120874</v>
      </c>
      <c r="C24" s="31">
        <v>33.798128142733987</v>
      </c>
      <c r="D24" s="31">
        <v>3.8775579043984529</v>
      </c>
      <c r="E24" s="31">
        <v>0.28480649939694369</v>
      </c>
      <c r="F24" s="31">
        <v>7.7155579668207821</v>
      </c>
      <c r="G24" s="31">
        <v>10.918780772747727</v>
      </c>
      <c r="H24" s="31">
        <v>9.5336079430865084</v>
      </c>
      <c r="I24" s="31">
        <v>0</v>
      </c>
      <c r="J24" s="31">
        <v>23.442875939606857</v>
      </c>
    </row>
    <row r="25" spans="1:10">
      <c r="A25" s="30" t="s">
        <v>22</v>
      </c>
      <c r="B25" s="31">
        <v>9.0473843388913959</v>
      </c>
      <c r="C25" s="31">
        <v>18.061569934774212</v>
      </c>
      <c r="D25" s="31">
        <v>1.3524112435344415</v>
      </c>
      <c r="E25" s="31">
        <v>0.2076279773983703</v>
      </c>
      <c r="F25" s="31">
        <v>10.510993091692216</v>
      </c>
      <c r="G25" s="31">
        <v>13.755041078491786</v>
      </c>
      <c r="H25" s="31">
        <v>8.4112817037095144</v>
      </c>
      <c r="I25" s="31">
        <v>18.582900918871402</v>
      </c>
      <c r="J25" s="31">
        <v>20.070789712636632</v>
      </c>
    </row>
    <row r="26" spans="1:10">
      <c r="B26" s="31"/>
      <c r="C26" s="31"/>
      <c r="D26" s="31"/>
      <c r="E26" s="31"/>
      <c r="F26" s="31"/>
      <c r="G26" s="31"/>
      <c r="H26" s="31"/>
      <c r="I26" s="31"/>
      <c r="J26" s="31"/>
    </row>
    <row r="27" spans="1:10">
      <c r="B27" s="31"/>
      <c r="C27" s="31"/>
      <c r="D27" s="31"/>
      <c r="E27" s="31"/>
      <c r="F27" s="31"/>
      <c r="G27" s="31"/>
      <c r="H27" s="31"/>
      <c r="I27" s="31"/>
      <c r="J27" s="31"/>
    </row>
    <row r="28" spans="1:10">
      <c r="B28" s="31"/>
      <c r="C28" s="31"/>
      <c r="D28" s="31"/>
      <c r="E28" s="31"/>
      <c r="F28" s="31"/>
      <c r="G28" s="31"/>
      <c r="H28" s="31"/>
      <c r="I28" s="31"/>
      <c r="J28" s="31"/>
    </row>
    <row r="29" spans="1:10">
      <c r="B29" s="31"/>
      <c r="C29" s="31"/>
      <c r="D29" s="31"/>
      <c r="E29" s="31"/>
      <c r="F29" s="31"/>
      <c r="G29" s="31"/>
      <c r="H29" s="31"/>
      <c r="I29" s="31"/>
      <c r="J29" s="31"/>
    </row>
    <row r="30" spans="1:10">
      <c r="B30" s="31"/>
      <c r="C30" s="31"/>
      <c r="D30" s="31"/>
      <c r="E30" s="31"/>
      <c r="F30" s="31"/>
      <c r="G30" s="31"/>
      <c r="H30" s="31"/>
      <c r="I30" s="31"/>
      <c r="J30" s="31"/>
    </row>
    <row r="34" spans="11:15">
      <c r="L34" s="26" t="s">
        <v>464</v>
      </c>
    </row>
    <row r="35" spans="11:15">
      <c r="L35" s="26" t="s">
        <v>72</v>
      </c>
    </row>
    <row r="36" spans="11:15">
      <c r="O36" s="32"/>
    </row>
    <row r="37" spans="11:15">
      <c r="O37" s="32"/>
    </row>
    <row r="38" spans="11:15">
      <c r="O38" s="32"/>
    </row>
    <row r="39" spans="11:15">
      <c r="O39" s="32"/>
    </row>
    <row r="40" spans="11:15">
      <c r="O40" s="33"/>
    </row>
    <row r="41" spans="11:15" ht="14.5">
      <c r="K41" s="34"/>
      <c r="L41" s="34"/>
      <c r="M41" s="3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36"/>
  <sheetViews>
    <sheetView topLeftCell="B9" zoomScale="70" zoomScaleNormal="70" workbookViewId="0">
      <selection activeCell="B10" sqref="B10"/>
    </sheetView>
  </sheetViews>
  <sheetFormatPr defaultColWidth="9.453125" defaultRowHeight="13"/>
  <cols>
    <col min="1" max="1" width="15.7265625" style="19" customWidth="1"/>
    <col min="2" max="6" width="11.54296875" style="19" customWidth="1"/>
    <col min="7" max="7" width="11.54296875" style="20" customWidth="1"/>
    <col min="8" max="8" width="11.54296875" style="19" customWidth="1"/>
    <col min="9" max="9" width="9.453125" style="19" hidden="1" customWidth="1"/>
    <col min="10" max="10" width="11.54296875" style="20" customWidth="1"/>
    <col min="11" max="11" width="12.54296875" style="19" customWidth="1"/>
    <col min="12" max="12" width="10" style="19" customWidth="1"/>
    <col min="13" max="13" width="11" style="19" customWidth="1"/>
    <col min="14" max="14" width="25.453125" style="19" customWidth="1"/>
    <col min="15" max="20" width="11" style="19" customWidth="1"/>
    <col min="21" max="21" width="12.453125" style="19" customWidth="1"/>
    <col min="22" max="25" width="11" style="19" customWidth="1"/>
    <col min="26" max="16384" width="9.453125" style="19"/>
  </cols>
  <sheetData>
    <row r="2" spans="1:13" ht="26">
      <c r="A2" s="178"/>
      <c r="B2" s="178" t="s">
        <v>11</v>
      </c>
      <c r="C2" s="178" t="s">
        <v>12</v>
      </c>
      <c r="D2" s="178" t="s">
        <v>13</v>
      </c>
      <c r="E2" s="178" t="s">
        <v>14</v>
      </c>
      <c r="F2" s="178" t="s">
        <v>15</v>
      </c>
      <c r="G2" s="178" t="s">
        <v>16</v>
      </c>
      <c r="H2" s="178" t="s">
        <v>17</v>
      </c>
      <c r="I2" s="179"/>
      <c r="J2" s="178" t="s">
        <v>18</v>
      </c>
      <c r="K2" s="178" t="s">
        <v>19</v>
      </c>
      <c r="L2" s="178" t="s">
        <v>20</v>
      </c>
      <c r="M2" s="180" t="s">
        <v>21</v>
      </c>
    </row>
    <row r="3" spans="1:13">
      <c r="A3" s="19" t="s">
        <v>162</v>
      </c>
      <c r="B3" s="24">
        <v>0</v>
      </c>
      <c r="C3" s="24">
        <v>3.5302046492976484</v>
      </c>
      <c r="D3" s="24">
        <v>0</v>
      </c>
      <c r="E3" s="24">
        <v>9.3784060095579136</v>
      </c>
      <c r="F3" s="24">
        <v>6.1746272256770078</v>
      </c>
      <c r="G3" s="24">
        <v>14.830068362592231</v>
      </c>
      <c r="H3" s="24">
        <v>1.2382325890104979</v>
      </c>
      <c r="I3" s="24">
        <v>0</v>
      </c>
      <c r="J3" s="24">
        <v>21.050130054863104</v>
      </c>
      <c r="K3" s="24">
        <v>0</v>
      </c>
      <c r="L3" s="24">
        <v>4.6922584263733151</v>
      </c>
      <c r="M3" s="24">
        <v>60.89392731737172</v>
      </c>
    </row>
    <row r="4" spans="1:13">
      <c r="A4" s="19" t="s">
        <v>163</v>
      </c>
      <c r="B4" s="24">
        <v>1.3703771162643179</v>
      </c>
      <c r="C4" s="24">
        <v>0.85535020946020968</v>
      </c>
      <c r="D4" s="24">
        <v>6.0062969950976604E-2</v>
      </c>
      <c r="E4" s="24">
        <v>2.5382855842914185</v>
      </c>
      <c r="F4" s="24">
        <v>0.84139673144718541</v>
      </c>
      <c r="G4" s="24">
        <v>0</v>
      </c>
      <c r="H4" s="24">
        <v>1.3013599906950855</v>
      </c>
      <c r="I4" s="24">
        <v>0</v>
      </c>
      <c r="J4" s="24">
        <v>0</v>
      </c>
      <c r="K4" s="24">
        <v>15.289461549447674</v>
      </c>
      <c r="L4" s="24">
        <v>0</v>
      </c>
      <c r="M4" s="24">
        <v>22.256294151556869</v>
      </c>
    </row>
    <row r="5" spans="1:13">
      <c r="A5" s="19" t="s">
        <v>158</v>
      </c>
      <c r="B5" s="24">
        <v>1.4412448815775218</v>
      </c>
      <c r="C5" s="24">
        <v>3.5225566425495138</v>
      </c>
      <c r="D5" s="24">
        <v>0.20851531842755014</v>
      </c>
      <c r="E5" s="24">
        <v>2.4966134350027045</v>
      </c>
      <c r="F5" s="24">
        <v>1.4233775470526271</v>
      </c>
      <c r="G5" s="24">
        <v>0</v>
      </c>
      <c r="H5" s="24">
        <v>4.5738178680090513</v>
      </c>
      <c r="I5" s="24">
        <v>0</v>
      </c>
      <c r="J5" s="24">
        <v>0</v>
      </c>
      <c r="K5" s="24">
        <v>0</v>
      </c>
      <c r="L5" s="24">
        <v>3.1836528384524345</v>
      </c>
      <c r="M5" s="24">
        <v>16.849778531071404</v>
      </c>
    </row>
    <row r="6" spans="1:13">
      <c r="M6" s="24">
        <f>SUM(M3:M5)</f>
        <v>100</v>
      </c>
    </row>
    <row r="9" spans="1:13">
      <c r="B9" s="247" t="s">
        <v>474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</row>
    <row r="36" spans="2:2">
      <c r="B36" s="19" t="s">
        <v>473</v>
      </c>
    </row>
  </sheetData>
  <printOptions horizontalCentered="1" verticalCentered="1"/>
  <pageMargins left="0.62" right="0.23622047244094491" top="0.55000000000000004" bottom="0.84" header="0.23622047244094491" footer="0.23622047244094491"/>
  <pageSetup paperSize="9" scale="90" orientation="landscape" horizontalDpi="2400" verticalDpi="24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2541B-127C-4E78-8050-0C7AB2BA5880}">
  <dimension ref="A1:L60"/>
  <sheetViews>
    <sheetView topLeftCell="G4" zoomScale="70" zoomScaleNormal="70" workbookViewId="0">
      <selection activeCell="G5" sqref="G5"/>
    </sheetView>
  </sheetViews>
  <sheetFormatPr defaultColWidth="8.7265625" defaultRowHeight="13"/>
  <cols>
    <col min="1" max="1" width="8.7265625" style="147"/>
    <col min="2" max="2" width="10.1796875" style="147" customWidth="1"/>
    <col min="3" max="3" width="10.453125" style="147" customWidth="1"/>
    <col min="4" max="4" width="12.1796875" style="147" customWidth="1"/>
    <col min="5" max="5" width="10.1796875" style="147" customWidth="1"/>
    <col min="6" max="6" width="9" style="147" customWidth="1"/>
    <col min="7" max="7" width="14" style="147" customWidth="1"/>
    <col min="8" max="8" width="11.54296875" style="147" customWidth="1"/>
    <col min="9" max="9" width="10.7265625" style="147" customWidth="1"/>
    <col min="10" max="10" width="8.7265625" style="147"/>
    <col min="11" max="12" width="17.1796875" style="147" bestFit="1" customWidth="1"/>
    <col min="13" max="16384" width="8.7265625" style="147"/>
  </cols>
  <sheetData>
    <row r="1" spans="1:12" ht="28.5">
      <c r="B1" s="155" t="s">
        <v>171</v>
      </c>
    </row>
    <row r="2" spans="1:12">
      <c r="B2" s="148" t="s">
        <v>477</v>
      </c>
      <c r="D2" s="156" t="s">
        <v>172</v>
      </c>
    </row>
    <row r="3" spans="1:12">
      <c r="B3" s="147" t="s">
        <v>86</v>
      </c>
    </row>
    <row r="4" spans="1:12" ht="12.75" customHeight="1">
      <c r="A4" s="152"/>
      <c r="B4" s="153" t="s">
        <v>167</v>
      </c>
      <c r="C4" s="153" t="s">
        <v>168</v>
      </c>
      <c r="D4" s="153" t="s">
        <v>169</v>
      </c>
      <c r="E4" s="153" t="s">
        <v>170</v>
      </c>
      <c r="F4" s="149"/>
      <c r="G4" s="327" t="s">
        <v>178</v>
      </c>
      <c r="H4" s="327"/>
      <c r="I4" s="327"/>
      <c r="J4" s="327"/>
      <c r="K4" s="327"/>
      <c r="L4" s="327"/>
    </row>
    <row r="5" spans="1:12">
      <c r="A5" s="154">
        <v>2000</v>
      </c>
      <c r="B5" s="157">
        <v>73534.254850000012</v>
      </c>
      <c r="C5" s="157">
        <v>27333.07043</v>
      </c>
      <c r="D5" s="157">
        <v>46201.184420000005</v>
      </c>
      <c r="E5" s="157">
        <v>24512.61139034701</v>
      </c>
      <c r="F5" s="158"/>
      <c r="G5" s="159"/>
    </row>
    <row r="6" spans="1:12">
      <c r="A6" s="154">
        <v>2001</v>
      </c>
      <c r="B6" s="157">
        <v>73727.824972999995</v>
      </c>
      <c r="C6" s="157">
        <v>27754.164889</v>
      </c>
      <c r="D6" s="157">
        <v>45973.660083999996</v>
      </c>
      <c r="E6" s="157">
        <v>24968.127439122934</v>
      </c>
      <c r="F6" s="159"/>
      <c r="G6" s="159"/>
    </row>
    <row r="7" spans="1:12">
      <c r="A7" s="154">
        <v>2002</v>
      </c>
      <c r="B7" s="157">
        <v>71307.474586000011</v>
      </c>
      <c r="C7" s="157">
        <v>27468.264762000003</v>
      </c>
      <c r="D7" s="157">
        <v>43839.209823999998</v>
      </c>
      <c r="E7" s="157">
        <v>22677.45172512404</v>
      </c>
      <c r="F7" s="159"/>
      <c r="G7" s="159"/>
    </row>
    <row r="8" spans="1:12">
      <c r="A8" s="154">
        <v>2003</v>
      </c>
      <c r="B8" s="157">
        <v>70770.901796000006</v>
      </c>
      <c r="C8" s="157">
        <v>27003.166714000003</v>
      </c>
      <c r="D8" s="157">
        <v>43767.736539000005</v>
      </c>
      <c r="E8" s="157">
        <v>23551.197796911514</v>
      </c>
      <c r="F8" s="159"/>
      <c r="G8" s="159"/>
    </row>
    <row r="9" spans="1:12">
      <c r="A9" s="154">
        <v>2004</v>
      </c>
      <c r="B9" s="157">
        <v>72650.808705999996</v>
      </c>
      <c r="C9" s="157">
        <v>28017.219788000002</v>
      </c>
      <c r="D9" s="157">
        <v>44633.588918000009</v>
      </c>
      <c r="E9" s="157">
        <v>22938.410603133962</v>
      </c>
      <c r="F9" s="159"/>
      <c r="G9" s="159"/>
    </row>
    <row r="10" spans="1:12">
      <c r="A10" s="154">
        <v>2005</v>
      </c>
      <c r="B10" s="157">
        <v>65421.252444999998</v>
      </c>
      <c r="C10" s="157">
        <v>26759.673555000001</v>
      </c>
      <c r="D10" s="157">
        <v>38661.580295</v>
      </c>
      <c r="E10" s="157">
        <v>22000.482603384746</v>
      </c>
      <c r="F10" s="159"/>
      <c r="G10" s="159"/>
    </row>
    <row r="11" spans="1:12">
      <c r="A11" s="154">
        <v>2006</v>
      </c>
      <c r="B11" s="157">
        <v>64059.191171999999</v>
      </c>
      <c r="C11" s="157">
        <v>26807.829822</v>
      </c>
      <c r="D11" s="157">
        <v>37251.362727</v>
      </c>
      <c r="E11" s="157">
        <v>19576.705231524513</v>
      </c>
      <c r="F11" s="159"/>
      <c r="G11" s="159"/>
    </row>
    <row r="12" spans="1:12">
      <c r="A12" s="154">
        <v>2007</v>
      </c>
      <c r="B12" s="157">
        <v>65633.690388000003</v>
      </c>
      <c r="C12" s="157">
        <v>28336.878934</v>
      </c>
      <c r="D12" s="157">
        <v>37296.811454000002</v>
      </c>
      <c r="E12" s="157">
        <v>20013.015387462434</v>
      </c>
      <c r="F12" s="159"/>
      <c r="G12" s="159"/>
    </row>
    <row r="13" spans="1:12">
      <c r="A13" s="154">
        <v>2008</v>
      </c>
      <c r="B13" s="157">
        <v>67345.167296</v>
      </c>
      <c r="C13" s="157">
        <v>30749.699552000002</v>
      </c>
      <c r="D13" s="157">
        <v>36595.467744000001</v>
      </c>
      <c r="E13" s="157">
        <v>17934.235080543425</v>
      </c>
      <c r="F13" s="159"/>
      <c r="G13" s="159"/>
    </row>
    <row r="14" spans="1:12">
      <c r="A14" s="154">
        <v>2009</v>
      </c>
      <c r="B14" s="157">
        <v>61638.397338000002</v>
      </c>
      <c r="C14" s="157">
        <v>28398.795642000001</v>
      </c>
      <c r="D14" s="157">
        <v>33239.602998000002</v>
      </c>
      <c r="E14" s="157">
        <v>19881.803139479471</v>
      </c>
      <c r="F14" s="159"/>
      <c r="G14" s="159"/>
    </row>
    <row r="15" spans="1:12">
      <c r="A15" s="154">
        <v>2010</v>
      </c>
      <c r="B15" s="157">
        <v>61548.455911999998</v>
      </c>
      <c r="C15" s="157">
        <v>28616.546318000001</v>
      </c>
      <c r="D15" s="157">
        <v>32931.910876000002</v>
      </c>
      <c r="E15" s="157">
        <v>16337.077122986597</v>
      </c>
      <c r="F15" s="159"/>
      <c r="G15" s="159"/>
    </row>
    <row r="16" spans="1:12">
      <c r="A16" s="154">
        <v>2011</v>
      </c>
      <c r="B16" s="157">
        <v>65282.227295999997</v>
      </c>
      <c r="C16" s="157">
        <v>30215.058432000002</v>
      </c>
      <c r="D16" s="157">
        <v>35067.168863999999</v>
      </c>
      <c r="E16" s="157">
        <v>17666.692256560844</v>
      </c>
      <c r="F16" s="159"/>
      <c r="G16" s="159"/>
    </row>
    <row r="17" spans="1:7">
      <c r="A17" s="154">
        <v>2012</v>
      </c>
      <c r="B17" s="157">
        <v>65753.327040000004</v>
      </c>
      <c r="C17" s="157">
        <v>30302.516112000001</v>
      </c>
      <c r="D17" s="157">
        <v>35450.812140000002</v>
      </c>
      <c r="E17" s="157">
        <v>15257.723893916856</v>
      </c>
      <c r="F17" s="159"/>
      <c r="G17" s="159"/>
    </row>
    <row r="18" spans="1:7">
      <c r="A18" s="154">
        <v>2013</v>
      </c>
      <c r="B18" s="157">
        <v>68317.094089999999</v>
      </c>
      <c r="C18" s="157">
        <v>30212.944228</v>
      </c>
      <c r="D18" s="157">
        <v>38104.149861999998</v>
      </c>
      <c r="E18" s="157">
        <v>15208.3733992337</v>
      </c>
      <c r="F18" s="159"/>
      <c r="G18" s="159"/>
    </row>
    <row r="19" spans="1:7">
      <c r="A19" s="154">
        <v>2014</v>
      </c>
      <c r="B19" s="157">
        <v>64952.156307999998</v>
      </c>
      <c r="C19" s="157">
        <v>29348.191912000002</v>
      </c>
      <c r="D19" s="157">
        <v>35603.964395999996</v>
      </c>
      <c r="E19" s="157">
        <v>15932.977313184732</v>
      </c>
      <c r="F19" s="159"/>
      <c r="G19" s="159"/>
    </row>
    <row r="20" spans="1:7">
      <c r="A20" s="154">
        <v>2015</v>
      </c>
      <c r="B20" s="157">
        <v>66357.193643999999</v>
      </c>
      <c r="C20" s="157">
        <v>28831.404042000002</v>
      </c>
      <c r="D20" s="157">
        <v>37525.790799000002</v>
      </c>
      <c r="E20" s="157">
        <v>16004.473177585714</v>
      </c>
      <c r="F20" s="159"/>
      <c r="G20" s="159"/>
    </row>
    <row r="21" spans="1:7">
      <c r="A21" s="154">
        <v>2016</v>
      </c>
      <c r="B21" s="157">
        <v>64053.190459999998</v>
      </c>
      <c r="C21" s="157">
        <v>28353.588327999998</v>
      </c>
      <c r="D21" s="157">
        <v>35699.602132</v>
      </c>
      <c r="E21" s="157">
        <v>14991.809058582039</v>
      </c>
      <c r="F21" s="159"/>
      <c r="G21" s="159"/>
    </row>
    <row r="22" spans="1:7">
      <c r="A22" s="154">
        <v>2017</v>
      </c>
      <c r="B22" s="157">
        <v>66086.030370000008</v>
      </c>
      <c r="C22" s="157">
        <v>28874.932920000003</v>
      </c>
      <c r="D22" s="157">
        <v>37211.097450000001</v>
      </c>
      <c r="E22" s="157">
        <v>11923.871550369202</v>
      </c>
      <c r="F22" s="159"/>
      <c r="G22" s="159"/>
    </row>
    <row r="23" spans="1:7">
      <c r="A23" s="154">
        <v>2018</v>
      </c>
      <c r="B23" s="157">
        <v>67085.039739999993</v>
      </c>
      <c r="C23" s="157">
        <v>29800.758095999998</v>
      </c>
      <c r="D23" s="157">
        <v>37284.282815999999</v>
      </c>
      <c r="E23" s="157">
        <v>14130.641402983127</v>
      </c>
      <c r="F23" s="159"/>
      <c r="G23" s="159"/>
    </row>
    <row r="24" spans="1:7">
      <c r="A24" s="154">
        <v>2019</v>
      </c>
      <c r="B24" s="157">
        <v>66625.666133999999</v>
      </c>
      <c r="C24" s="157">
        <v>30021.7752</v>
      </c>
      <c r="D24" s="157">
        <v>36603.890934000003</v>
      </c>
      <c r="E24" s="157">
        <v>13178.599522933284</v>
      </c>
      <c r="F24" s="159"/>
      <c r="G24" s="159"/>
    </row>
    <row r="25" spans="1:7">
      <c r="A25" s="154">
        <v>2020</v>
      </c>
      <c r="B25" s="157">
        <v>66314.459249999985</v>
      </c>
      <c r="C25" s="157">
        <v>30603.94038</v>
      </c>
      <c r="D25" s="157">
        <v>35710.51887</v>
      </c>
      <c r="E25" s="157">
        <v>12811.5</v>
      </c>
      <c r="F25" s="159"/>
      <c r="G25" s="159"/>
    </row>
    <row r="26" spans="1:7">
      <c r="A26" s="154">
        <v>2021</v>
      </c>
      <c r="B26" s="157">
        <v>69646.063947000002</v>
      </c>
      <c r="C26" s="157">
        <v>33277.390854000005</v>
      </c>
      <c r="D26" s="157">
        <v>36368.673093000005</v>
      </c>
      <c r="E26" s="157">
        <v>13952.421900000001</v>
      </c>
      <c r="F26" s="159"/>
      <c r="G26" s="159"/>
    </row>
    <row r="27" spans="1:7">
      <c r="A27" s="154">
        <v>2022</v>
      </c>
      <c r="B27" s="157">
        <v>74824.668858999998</v>
      </c>
      <c r="C27" s="157">
        <v>38226.067839000003</v>
      </c>
      <c r="D27" s="157">
        <v>36598.602082999998</v>
      </c>
      <c r="E27" s="157">
        <v>12533.088899999999</v>
      </c>
      <c r="F27" s="159"/>
      <c r="G27" s="159"/>
    </row>
    <row r="28" spans="1:7">
      <c r="A28" s="154">
        <v>2023</v>
      </c>
      <c r="B28" s="157">
        <v>73247.327999999994</v>
      </c>
      <c r="C28" s="157">
        <v>35461.440000000002</v>
      </c>
      <c r="D28" s="157">
        <v>37785.887999999999</v>
      </c>
      <c r="E28" s="157">
        <v>12994.128000000001</v>
      </c>
      <c r="F28" s="159"/>
      <c r="G28" s="159"/>
    </row>
    <row r="29" spans="1:7">
      <c r="A29" s="154">
        <v>2024</v>
      </c>
      <c r="B29" s="157">
        <v>74592</v>
      </c>
      <c r="C29" s="157">
        <v>32180</v>
      </c>
      <c r="D29" s="157">
        <v>42412</v>
      </c>
      <c r="E29" s="160">
        <v>13700</v>
      </c>
      <c r="F29" s="158"/>
      <c r="G29" s="159"/>
    </row>
    <row r="31" spans="1:7">
      <c r="B31" s="161">
        <v>42.57302672467371</v>
      </c>
      <c r="C31" s="161">
        <v>32.302178628689994</v>
      </c>
    </row>
    <row r="33" spans="1:7">
      <c r="A33" s="162"/>
      <c r="B33" s="151" t="s">
        <v>477</v>
      </c>
      <c r="C33" s="162"/>
      <c r="D33" s="163" t="s">
        <v>172</v>
      </c>
      <c r="E33" s="162"/>
    </row>
    <row r="34" spans="1:7">
      <c r="A34" s="162"/>
      <c r="B34" s="162" t="s">
        <v>86</v>
      </c>
      <c r="C34" s="162"/>
      <c r="D34" s="162"/>
      <c r="E34" s="162"/>
    </row>
    <row r="35" spans="1:7" ht="39">
      <c r="A35" s="152"/>
      <c r="B35" s="153" t="s">
        <v>167</v>
      </c>
      <c r="C35" s="153" t="s">
        <v>168</v>
      </c>
      <c r="D35" s="153" t="s">
        <v>169</v>
      </c>
      <c r="E35" s="153" t="s">
        <v>170</v>
      </c>
    </row>
    <row r="36" spans="1:7">
      <c r="A36" s="162" t="s">
        <v>173</v>
      </c>
      <c r="B36" s="164">
        <v>72398.252982200007</v>
      </c>
      <c r="C36" s="164">
        <v>27515.177316600002</v>
      </c>
      <c r="D36" s="164">
        <v>44883.075957000001</v>
      </c>
      <c r="E36" s="164">
        <v>23729.559790927891</v>
      </c>
      <c r="F36" s="158"/>
    </row>
    <row r="37" spans="1:7">
      <c r="A37" s="162" t="s">
        <v>174</v>
      </c>
      <c r="B37" s="164">
        <v>64819.539727800002</v>
      </c>
      <c r="C37" s="164">
        <v>28210.575501000003</v>
      </c>
      <c r="D37" s="164">
        <v>36608.965043599994</v>
      </c>
      <c r="E37" s="164">
        <v>19881.248288478917</v>
      </c>
      <c r="F37" s="158"/>
    </row>
    <row r="38" spans="1:7">
      <c r="A38" s="162" t="s">
        <v>175</v>
      </c>
      <c r="B38" s="164">
        <v>65170.652129199996</v>
      </c>
      <c r="C38" s="164">
        <v>29739.0514004</v>
      </c>
      <c r="D38" s="164">
        <v>35431.601227599996</v>
      </c>
      <c r="E38" s="164">
        <v>16080.568797176547</v>
      </c>
      <c r="F38" s="158"/>
    </row>
    <row r="39" spans="1:7">
      <c r="A39" s="162" t="s">
        <v>176</v>
      </c>
      <c r="B39" s="164">
        <v>66041.424069599991</v>
      </c>
      <c r="C39" s="164">
        <v>29176.491717199999</v>
      </c>
      <c r="D39" s="164">
        <v>36864.932826199998</v>
      </c>
      <c r="E39" s="164">
        <v>14045.878942490672</v>
      </c>
      <c r="F39" s="158"/>
    </row>
    <row r="40" spans="1:7">
      <c r="A40" s="162" t="s">
        <v>177</v>
      </c>
      <c r="B40" s="164">
        <v>71724.904011199993</v>
      </c>
      <c r="C40" s="164">
        <v>33949.767814600003</v>
      </c>
      <c r="D40" s="164">
        <v>37775.1364092</v>
      </c>
      <c r="E40" s="164">
        <v>13198.22776</v>
      </c>
      <c r="F40" s="158"/>
    </row>
    <row r="41" spans="1:7">
      <c r="B41" s="150"/>
      <c r="C41" s="150"/>
      <c r="D41" s="150"/>
      <c r="E41" s="150"/>
    </row>
    <row r="42" spans="1:7">
      <c r="B42" s="150"/>
      <c r="C42" s="150"/>
      <c r="D42" s="150"/>
      <c r="E42" s="150"/>
    </row>
    <row r="43" spans="1:7">
      <c r="B43" s="150"/>
      <c r="C43" s="150"/>
      <c r="D43" s="150"/>
      <c r="E43" s="150"/>
      <c r="G43" s="147" t="s">
        <v>179</v>
      </c>
    </row>
    <row r="44" spans="1:7">
      <c r="B44" s="150"/>
      <c r="C44" s="150"/>
      <c r="D44" s="150"/>
      <c r="E44" s="150"/>
    </row>
    <row r="45" spans="1:7">
      <c r="B45" s="150"/>
      <c r="C45" s="150"/>
      <c r="D45" s="150"/>
      <c r="E45" s="150"/>
    </row>
    <row r="46" spans="1:7">
      <c r="B46" s="150"/>
      <c r="C46" s="150"/>
      <c r="D46" s="150"/>
      <c r="E46" s="150"/>
    </row>
    <row r="47" spans="1:7">
      <c r="B47" s="150"/>
      <c r="C47" s="150"/>
      <c r="D47" s="150"/>
      <c r="E47" s="150"/>
    </row>
    <row r="48" spans="1:7">
      <c r="B48" s="150"/>
      <c r="C48" s="150"/>
      <c r="D48" s="150"/>
      <c r="E48" s="150"/>
    </row>
    <row r="49" spans="2:5">
      <c r="B49" s="150"/>
      <c r="C49" s="150"/>
      <c r="D49" s="150"/>
      <c r="E49" s="150"/>
    </row>
    <row r="50" spans="2:5">
      <c r="B50" s="150"/>
      <c r="C50" s="150"/>
      <c r="D50" s="150"/>
      <c r="E50" s="150"/>
    </row>
    <row r="51" spans="2:5">
      <c r="B51" s="150"/>
      <c r="C51" s="150"/>
      <c r="D51" s="150"/>
      <c r="E51" s="150"/>
    </row>
    <row r="52" spans="2:5">
      <c r="B52" s="150"/>
      <c r="C52" s="150"/>
      <c r="D52" s="150"/>
      <c r="E52" s="150"/>
    </row>
    <row r="53" spans="2:5">
      <c r="B53" s="150"/>
      <c r="C53" s="150"/>
      <c r="D53" s="150"/>
      <c r="E53" s="150"/>
    </row>
    <row r="54" spans="2:5">
      <c r="B54" s="150"/>
      <c r="C54" s="150"/>
      <c r="D54" s="150"/>
      <c r="E54" s="150"/>
    </row>
    <row r="55" spans="2:5">
      <c r="B55" s="150"/>
      <c r="C55" s="150"/>
      <c r="D55" s="150"/>
      <c r="E55" s="150"/>
    </row>
    <row r="56" spans="2:5">
      <c r="B56" s="150"/>
      <c r="C56" s="150"/>
      <c r="D56" s="150"/>
      <c r="E56" s="150"/>
    </row>
    <row r="57" spans="2:5">
      <c r="B57" s="150"/>
      <c r="C57" s="150"/>
      <c r="D57" s="150"/>
      <c r="E57" s="150"/>
    </row>
    <row r="58" spans="2:5">
      <c r="B58" s="150"/>
      <c r="C58" s="150"/>
      <c r="D58" s="150"/>
      <c r="E58" s="150"/>
    </row>
    <row r="59" spans="2:5">
      <c r="B59" s="150"/>
      <c r="C59" s="150"/>
      <c r="D59" s="150"/>
      <c r="E59" s="150"/>
    </row>
    <row r="60" spans="2:5">
      <c r="B60" s="150"/>
      <c r="C60" s="150"/>
      <c r="D60" s="150"/>
      <c r="E60" s="150"/>
    </row>
  </sheetData>
  <mergeCells count="1">
    <mergeCell ref="G4:L4"/>
  </mergeCells>
  <pageMargins left="0.5" right="0.5" top="1" bottom="1" header="0.5" footer="0.5"/>
  <pageSetup paperSize="9" orientation="portrait" useFirstPageNumber="1" r:id="rId1"/>
  <headerFooter>
    <oddHeader>&amp;C&amp;"Times New Roman,Regular"&amp;12&amp;A</oddHeader>
    <oddFooter>&amp;C&amp;"Times New Roman,Regular"&amp;12Page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E6525-04B7-4B2D-956B-E749405CCDBD}">
  <dimension ref="A1:I31"/>
  <sheetViews>
    <sheetView zoomScale="70" zoomScaleNormal="70" workbookViewId="0">
      <selection activeCell="A2" sqref="A2"/>
    </sheetView>
  </sheetViews>
  <sheetFormatPr defaultColWidth="8.7265625" defaultRowHeight="14.5"/>
  <cols>
    <col min="1" max="1" width="58.54296875" style="10" customWidth="1"/>
    <col min="2" max="5" width="9.54296875" style="10" bestFit="1" customWidth="1"/>
    <col min="6" max="6" width="19.54296875" style="10" customWidth="1"/>
    <col min="7" max="8" width="9.54296875" style="10" bestFit="1" customWidth="1"/>
    <col min="9" max="9" width="10.54296875" style="10" bestFit="1" customWidth="1"/>
    <col min="10" max="10" width="9.453125" style="10" bestFit="1" customWidth="1"/>
    <col min="11" max="16384" width="8.7265625" style="10"/>
  </cols>
  <sheetData>
    <row r="1" spans="1:9">
      <c r="A1" s="10" t="s">
        <v>476</v>
      </c>
    </row>
    <row r="2" spans="1:9">
      <c r="I2" s="165" t="s">
        <v>475</v>
      </c>
    </row>
    <row r="3" spans="1:9" ht="29">
      <c r="A3" s="143"/>
      <c r="B3" s="166">
        <v>2028</v>
      </c>
      <c r="C3" s="166">
        <v>2029</v>
      </c>
      <c r="D3" s="166">
        <v>2030</v>
      </c>
      <c r="E3" s="166">
        <v>2031</v>
      </c>
      <c r="F3" s="166">
        <v>2032</v>
      </c>
      <c r="G3" s="166">
        <v>2033</v>
      </c>
      <c r="H3" s="166">
        <v>2034</v>
      </c>
      <c r="I3" s="167" t="s">
        <v>181</v>
      </c>
    </row>
    <row r="4" spans="1:9" ht="29">
      <c r="A4" s="129" t="s">
        <v>182</v>
      </c>
      <c r="B4" s="168">
        <v>163088</v>
      </c>
      <c r="C4" s="168">
        <v>160860</v>
      </c>
      <c r="D4" s="168">
        <v>158053</v>
      </c>
      <c r="E4" s="168">
        <v>155565</v>
      </c>
      <c r="F4" s="168">
        <v>152274</v>
      </c>
      <c r="G4" s="168">
        <v>140140</v>
      </c>
      <c r="H4" s="168">
        <v>132240</v>
      </c>
      <c r="I4" s="168">
        <v>1062220</v>
      </c>
    </row>
    <row r="5" spans="1:9">
      <c r="A5" s="169" t="s">
        <v>183</v>
      </c>
      <c r="B5" s="168">
        <v>135571</v>
      </c>
      <c r="C5" s="168">
        <v>133134</v>
      </c>
      <c r="D5" s="168">
        <v>130131</v>
      </c>
      <c r="E5" s="168">
        <v>127411</v>
      </c>
      <c r="F5" s="168">
        <v>123879</v>
      </c>
      <c r="G5" s="168">
        <v>111535</v>
      </c>
      <c r="H5" s="168">
        <v>103415</v>
      </c>
      <c r="I5" s="168">
        <v>865076</v>
      </c>
    </row>
    <row r="6" spans="1:9" ht="29">
      <c r="A6" s="170" t="s">
        <v>184</v>
      </c>
      <c r="B6" s="168">
        <v>42272</v>
      </c>
      <c r="C6" s="168">
        <v>42268</v>
      </c>
      <c r="D6" s="168">
        <v>42265</v>
      </c>
      <c r="E6" s="168">
        <v>42261</v>
      </c>
      <c r="F6" s="319">
        <v>42257</v>
      </c>
      <c r="G6" s="168">
        <v>42204</v>
      </c>
      <c r="H6" s="168">
        <v>42172</v>
      </c>
      <c r="I6" s="168">
        <v>295699</v>
      </c>
    </row>
    <row r="7" spans="1:9">
      <c r="A7" s="171" t="s">
        <v>185</v>
      </c>
      <c r="B7" s="168">
        <v>270</v>
      </c>
      <c r="C7" s="168">
        <v>275</v>
      </c>
      <c r="D7" s="168">
        <v>280</v>
      </c>
      <c r="E7" s="168">
        <v>286</v>
      </c>
      <c r="F7" s="168">
        <v>292</v>
      </c>
      <c r="G7" s="168">
        <v>298</v>
      </c>
      <c r="H7" s="168">
        <v>300</v>
      </c>
      <c r="I7" s="168">
        <v>2000</v>
      </c>
    </row>
    <row r="8" spans="1:9">
      <c r="A8" s="170" t="s">
        <v>186</v>
      </c>
      <c r="B8" s="168">
        <v>5847</v>
      </c>
      <c r="C8" s="168">
        <v>5633</v>
      </c>
      <c r="D8" s="168">
        <v>5407</v>
      </c>
      <c r="E8" s="168">
        <v>5170</v>
      </c>
      <c r="F8" s="168">
        <v>4922</v>
      </c>
      <c r="G8" s="168">
        <v>3945</v>
      </c>
      <c r="H8" s="168">
        <v>3291</v>
      </c>
      <c r="I8" s="168">
        <v>34215</v>
      </c>
    </row>
    <row r="9" spans="1:9" ht="29">
      <c r="A9" s="170" t="s">
        <v>187</v>
      </c>
      <c r="B9" s="168">
        <v>75768</v>
      </c>
      <c r="C9" s="168">
        <v>73334</v>
      </c>
      <c r="D9" s="168">
        <v>70769</v>
      </c>
      <c r="E9" s="168">
        <v>68074</v>
      </c>
      <c r="F9" s="168">
        <v>65240</v>
      </c>
      <c r="G9" s="168">
        <v>53715</v>
      </c>
      <c r="H9" s="168">
        <v>46065</v>
      </c>
      <c r="I9" s="168">
        <v>452965</v>
      </c>
    </row>
    <row r="10" spans="1:9">
      <c r="A10" s="172" t="s">
        <v>188</v>
      </c>
      <c r="B10" s="168">
        <v>10500</v>
      </c>
      <c r="C10" s="168">
        <v>10300</v>
      </c>
      <c r="D10" s="168">
        <v>10100</v>
      </c>
      <c r="E10" s="168">
        <v>9800</v>
      </c>
      <c r="F10" s="168">
        <v>9400</v>
      </c>
      <c r="G10" s="168" t="s">
        <v>189</v>
      </c>
      <c r="H10" s="168" t="s">
        <v>4</v>
      </c>
      <c r="I10" s="168">
        <v>50100</v>
      </c>
    </row>
    <row r="11" spans="1:9">
      <c r="A11" s="170" t="s">
        <v>190</v>
      </c>
      <c r="B11" s="314" t="s">
        <v>191</v>
      </c>
      <c r="C11" s="168">
        <v>1753</v>
      </c>
      <c r="D11" s="168">
        <v>1782</v>
      </c>
      <c r="E11" s="168">
        <v>1810</v>
      </c>
      <c r="F11" s="168">
        <v>1840</v>
      </c>
      <c r="G11" s="168">
        <v>1524</v>
      </c>
      <c r="H11" s="168">
        <v>1555</v>
      </c>
      <c r="I11" s="168">
        <v>10264</v>
      </c>
    </row>
    <row r="12" spans="1:9">
      <c r="A12" s="170" t="s">
        <v>192</v>
      </c>
      <c r="B12" s="168">
        <v>10512</v>
      </c>
      <c r="C12" s="168">
        <v>8951</v>
      </c>
      <c r="D12" s="168">
        <v>8690</v>
      </c>
      <c r="E12" s="168">
        <v>8852</v>
      </c>
      <c r="F12" s="168">
        <v>8353</v>
      </c>
      <c r="G12" s="168">
        <v>8853</v>
      </c>
      <c r="H12" s="168">
        <v>9012</v>
      </c>
      <c r="I12" s="168">
        <v>63223</v>
      </c>
    </row>
    <row r="13" spans="1:9">
      <c r="A13" s="173" t="s">
        <v>193</v>
      </c>
      <c r="B13" s="168">
        <v>900</v>
      </c>
      <c r="C13" s="168">
        <v>900</v>
      </c>
      <c r="D13" s="168">
        <v>900</v>
      </c>
      <c r="E13" s="168">
        <v>900</v>
      </c>
      <c r="F13" s="168">
        <v>901</v>
      </c>
      <c r="G13" s="168">
        <v>900</v>
      </c>
      <c r="H13" s="168">
        <v>900</v>
      </c>
      <c r="I13" s="168">
        <v>6301</v>
      </c>
    </row>
    <row r="14" spans="1:9">
      <c r="A14" s="173" t="s">
        <v>194</v>
      </c>
      <c r="B14" s="168">
        <v>2706</v>
      </c>
      <c r="C14" s="168">
        <v>2760</v>
      </c>
      <c r="D14" s="168">
        <v>2815</v>
      </c>
      <c r="E14" s="168">
        <v>2872</v>
      </c>
      <c r="F14" s="168">
        <v>2929</v>
      </c>
      <c r="G14" s="168">
        <v>2988</v>
      </c>
      <c r="H14" s="168">
        <v>3047</v>
      </c>
      <c r="I14" s="168">
        <v>20117</v>
      </c>
    </row>
    <row r="15" spans="1:9">
      <c r="A15" s="171" t="s">
        <v>195</v>
      </c>
      <c r="B15" s="168">
        <v>3401</v>
      </c>
      <c r="C15" s="168">
        <v>3469</v>
      </c>
      <c r="D15" s="168">
        <v>3539</v>
      </c>
      <c r="E15" s="168">
        <v>3609</v>
      </c>
      <c r="F15" s="168">
        <v>3682</v>
      </c>
      <c r="G15" s="168">
        <v>3755</v>
      </c>
      <c r="H15" s="168">
        <v>3830</v>
      </c>
      <c r="I15" s="168">
        <v>25285</v>
      </c>
    </row>
    <row r="16" spans="1:9">
      <c r="A16" s="171" t="s">
        <v>196</v>
      </c>
      <c r="B16" s="168">
        <v>3505</v>
      </c>
      <c r="C16" s="168">
        <v>1822</v>
      </c>
      <c r="D16" s="168">
        <v>1436</v>
      </c>
      <c r="E16" s="168">
        <v>1471</v>
      </c>
      <c r="F16" s="168">
        <v>841</v>
      </c>
      <c r="G16" s="168">
        <v>1210</v>
      </c>
      <c r="H16" s="168">
        <v>1235</v>
      </c>
      <c r="I16" s="168">
        <v>11520</v>
      </c>
    </row>
    <row r="17" spans="1:9">
      <c r="A17" s="170" t="s">
        <v>197</v>
      </c>
      <c r="B17" s="168">
        <v>1172</v>
      </c>
      <c r="C17" s="168">
        <v>1195</v>
      </c>
      <c r="D17" s="168">
        <v>1219</v>
      </c>
      <c r="E17" s="168">
        <v>1243</v>
      </c>
      <c r="F17" s="168">
        <v>1268</v>
      </c>
      <c r="G17" s="168">
        <v>1294</v>
      </c>
      <c r="H17" s="168">
        <v>1319</v>
      </c>
      <c r="I17" s="168">
        <v>8710</v>
      </c>
    </row>
    <row r="18" spans="1:9">
      <c r="A18" s="169" t="s">
        <v>198</v>
      </c>
      <c r="B18" s="168">
        <v>58</v>
      </c>
      <c r="C18" s="168">
        <v>63</v>
      </c>
      <c r="D18" s="168">
        <v>61</v>
      </c>
      <c r="E18" s="168">
        <v>62</v>
      </c>
      <c r="F18" s="168">
        <v>64</v>
      </c>
      <c r="G18" s="168">
        <v>64</v>
      </c>
      <c r="H18" s="168">
        <v>66</v>
      </c>
      <c r="I18" s="168">
        <v>438</v>
      </c>
    </row>
    <row r="19" spans="1:9">
      <c r="A19" s="169" t="s">
        <v>199</v>
      </c>
      <c r="B19" s="168">
        <v>2677</v>
      </c>
      <c r="C19" s="168">
        <v>2866</v>
      </c>
      <c r="D19" s="168">
        <v>3048</v>
      </c>
      <c r="E19" s="168">
        <v>3261</v>
      </c>
      <c r="F19" s="168">
        <v>3483</v>
      </c>
      <c r="G19" s="168">
        <v>3676</v>
      </c>
      <c r="H19" s="168">
        <v>3877</v>
      </c>
      <c r="I19" s="168">
        <v>22888</v>
      </c>
    </row>
    <row r="20" spans="1:9">
      <c r="A20" s="169" t="s">
        <v>200</v>
      </c>
      <c r="B20" s="168">
        <v>24000</v>
      </c>
      <c r="C20" s="168">
        <v>24000</v>
      </c>
      <c r="D20" s="168">
        <v>24000</v>
      </c>
      <c r="E20" s="168">
        <v>24000</v>
      </c>
      <c r="F20" s="168">
        <v>24000</v>
      </c>
      <c r="G20" s="168">
        <v>24000</v>
      </c>
      <c r="H20" s="168">
        <v>24000</v>
      </c>
      <c r="I20" s="168">
        <v>168000</v>
      </c>
    </row>
    <row r="21" spans="1:9">
      <c r="A21" s="169" t="s">
        <v>201</v>
      </c>
      <c r="B21" s="168">
        <v>781</v>
      </c>
      <c r="C21" s="168">
        <v>797</v>
      </c>
      <c r="D21" s="168">
        <v>814</v>
      </c>
      <c r="E21" s="168">
        <v>831</v>
      </c>
      <c r="F21" s="168">
        <v>846</v>
      </c>
      <c r="G21" s="168">
        <v>864</v>
      </c>
      <c r="H21" s="168">
        <v>885</v>
      </c>
      <c r="I21" s="168">
        <v>5818</v>
      </c>
    </row>
    <row r="22" spans="1:9" ht="6" customHeight="1">
      <c r="A22" s="169"/>
      <c r="B22" s="168"/>
      <c r="C22" s="168"/>
      <c r="D22" s="168"/>
      <c r="E22" s="168"/>
      <c r="F22" s="168"/>
      <c r="G22" s="168"/>
      <c r="H22" s="168"/>
      <c r="I22" s="168"/>
    </row>
    <row r="23" spans="1:9">
      <c r="A23" s="10" t="s">
        <v>202</v>
      </c>
      <c r="B23" s="168">
        <v>66875</v>
      </c>
      <c r="C23" s="168">
        <v>81300</v>
      </c>
      <c r="D23" s="168">
        <v>83176</v>
      </c>
      <c r="E23" s="168">
        <v>87312</v>
      </c>
      <c r="F23" s="168">
        <v>88611</v>
      </c>
      <c r="G23" s="168">
        <v>90706</v>
      </c>
      <c r="H23" s="168">
        <v>91614</v>
      </c>
      <c r="I23" s="168">
        <v>589594</v>
      </c>
    </row>
    <row r="24" spans="1:9" ht="6" customHeight="1">
      <c r="B24" s="168"/>
      <c r="C24" s="168"/>
      <c r="D24" s="168"/>
      <c r="E24" s="168"/>
      <c r="F24" s="168"/>
      <c r="G24" s="168"/>
      <c r="H24" s="168"/>
      <c r="I24" s="168"/>
    </row>
    <row r="25" spans="1:9">
      <c r="A25" s="10" t="s">
        <v>203</v>
      </c>
      <c r="B25" s="168">
        <v>24555</v>
      </c>
      <c r="C25" s="168">
        <v>25127</v>
      </c>
      <c r="D25" s="168">
        <v>25578</v>
      </c>
      <c r="E25" s="168">
        <v>30603</v>
      </c>
      <c r="F25" s="168">
        <v>35761</v>
      </c>
      <c r="G25" s="168">
        <v>36442</v>
      </c>
      <c r="H25" s="168">
        <v>37137</v>
      </c>
      <c r="I25" s="168">
        <v>215203</v>
      </c>
    </row>
    <row r="26" spans="1:9" ht="6" customHeight="1">
      <c r="B26" s="168"/>
      <c r="C26" s="168"/>
      <c r="D26" s="168"/>
      <c r="E26" s="168"/>
      <c r="F26" s="168"/>
      <c r="G26" s="168"/>
      <c r="H26" s="168"/>
      <c r="I26" s="168"/>
    </row>
    <row r="27" spans="1:9">
      <c r="A27" s="10" t="s">
        <v>204</v>
      </c>
      <c r="B27" s="168">
        <v>14945</v>
      </c>
      <c r="C27" s="168">
        <v>15584</v>
      </c>
      <c r="D27" s="168">
        <v>16281</v>
      </c>
      <c r="E27" s="168">
        <v>16870</v>
      </c>
      <c r="F27" s="168">
        <v>17466</v>
      </c>
      <c r="G27" s="168">
        <v>18062</v>
      </c>
      <c r="H27" s="168">
        <v>18669</v>
      </c>
      <c r="I27" s="168">
        <v>117877</v>
      </c>
    </row>
    <row r="28" spans="1:9">
      <c r="B28" s="168"/>
      <c r="C28" s="168"/>
      <c r="D28" s="168"/>
      <c r="E28" s="168"/>
      <c r="F28" s="168"/>
      <c r="G28" s="168"/>
      <c r="H28" s="168"/>
      <c r="I28" s="168"/>
    </row>
    <row r="29" spans="1:9">
      <c r="A29" s="174" t="s">
        <v>205</v>
      </c>
      <c r="B29" s="175">
        <v>269463</v>
      </c>
      <c r="C29" s="175">
        <v>282871</v>
      </c>
      <c r="D29" s="175">
        <v>283088</v>
      </c>
      <c r="E29" s="175">
        <v>290350</v>
      </c>
      <c r="F29" s="175">
        <v>294112</v>
      </c>
      <c r="G29" s="175">
        <v>285350</v>
      </c>
      <c r="H29" s="175">
        <v>279660</v>
      </c>
      <c r="I29" s="175">
        <v>1984894</v>
      </c>
    </row>
    <row r="30" spans="1:9">
      <c r="A30" s="176" t="s">
        <v>206</v>
      </c>
      <c r="B30" s="177">
        <v>1.3100000000000001E-2</v>
      </c>
      <c r="C30" s="177">
        <v>1.3299999999999999E-2</v>
      </c>
      <c r="D30" s="177">
        <v>1.29E-2</v>
      </c>
      <c r="E30" s="177">
        <v>1.29E-2</v>
      </c>
      <c r="F30" s="177">
        <v>1.2699999999999999E-2</v>
      </c>
      <c r="G30" s="177">
        <v>1.1900000000000001E-2</v>
      </c>
      <c r="H30" s="177">
        <v>1.1299999999999999E-2</v>
      </c>
      <c r="I30" s="177">
        <v>1.26E-2</v>
      </c>
    </row>
    <row r="31" spans="1:9">
      <c r="A31" s="10" t="s">
        <v>207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FA3FA-DEC3-4806-9734-1817407A4AAC}">
  <dimension ref="A2:F31"/>
  <sheetViews>
    <sheetView topLeftCell="A11" zoomScale="80" zoomScaleNormal="80" workbookViewId="0">
      <selection activeCell="A12" sqref="A12"/>
    </sheetView>
  </sheetViews>
  <sheetFormatPr defaultColWidth="8.7265625" defaultRowHeight="13"/>
  <cols>
    <col min="1" max="1" width="8.7265625" style="147"/>
    <col min="2" max="3" width="16" style="147" bestFit="1" customWidth="1"/>
    <col min="4" max="4" width="18.54296875" style="147" customWidth="1"/>
    <col min="5" max="5" width="15.453125" style="147" customWidth="1"/>
    <col min="6" max="6" width="19" style="147" customWidth="1"/>
    <col min="7" max="7" width="14" style="147" customWidth="1"/>
    <col min="8" max="8" width="11.54296875" style="147" customWidth="1"/>
    <col min="9" max="9" width="10.7265625" style="147" customWidth="1"/>
    <col min="10" max="10" width="8.7265625" style="147"/>
    <col min="11" max="12" width="17.1796875" style="147" bestFit="1" customWidth="1"/>
    <col min="13" max="16384" width="8.7265625" style="147"/>
  </cols>
  <sheetData>
    <row r="2" spans="1:6">
      <c r="A2" s="162"/>
      <c r="B2" s="151" t="s">
        <v>477</v>
      </c>
      <c r="C2" s="162"/>
      <c r="D2" s="163" t="s">
        <v>172</v>
      </c>
      <c r="E2" s="162"/>
    </row>
    <row r="3" spans="1:6">
      <c r="A3" s="162"/>
      <c r="B3" s="162" t="s">
        <v>86</v>
      </c>
      <c r="C3" s="162"/>
      <c r="D3" s="162"/>
      <c r="E3" s="162"/>
    </row>
    <row r="4" spans="1:6" ht="26">
      <c r="A4" s="152"/>
      <c r="B4" s="153" t="s">
        <v>167</v>
      </c>
      <c r="C4" s="153" t="s">
        <v>168</v>
      </c>
      <c r="D4" s="153" t="s">
        <v>169</v>
      </c>
      <c r="E4" s="153" t="s">
        <v>170</v>
      </c>
    </row>
    <row r="5" spans="1:6">
      <c r="A5" s="162" t="s">
        <v>173</v>
      </c>
      <c r="B5" s="164">
        <v>72398.252982200007</v>
      </c>
      <c r="C5" s="164">
        <v>27515.177316600002</v>
      </c>
      <c r="D5" s="164">
        <v>44883.075957000001</v>
      </c>
      <c r="E5" s="164">
        <v>23729.559790927891</v>
      </c>
      <c r="F5" s="158"/>
    </row>
    <row r="6" spans="1:6">
      <c r="A6" s="162" t="s">
        <v>174</v>
      </c>
      <c r="B6" s="164">
        <v>64819.539727800002</v>
      </c>
      <c r="C6" s="164">
        <v>28210.575501000003</v>
      </c>
      <c r="D6" s="164">
        <v>36608.965043599994</v>
      </c>
      <c r="E6" s="164">
        <v>19881.248288478917</v>
      </c>
      <c r="F6" s="158"/>
    </row>
    <row r="7" spans="1:6">
      <c r="A7" s="162" t="s">
        <v>175</v>
      </c>
      <c r="B7" s="164">
        <v>65170.652129199996</v>
      </c>
      <c r="C7" s="164">
        <v>29739.0514004</v>
      </c>
      <c r="D7" s="164">
        <v>35431.601227599996</v>
      </c>
      <c r="E7" s="164">
        <v>16080.568797176547</v>
      </c>
      <c r="F7" s="158"/>
    </row>
    <row r="8" spans="1:6">
      <c r="A8" s="162" t="s">
        <v>176</v>
      </c>
      <c r="B8" s="164">
        <v>66041.424069599991</v>
      </c>
      <c r="C8" s="164">
        <v>29176.491717199999</v>
      </c>
      <c r="D8" s="164">
        <v>36864.932826199998</v>
      </c>
      <c r="E8" s="164">
        <v>14045.878942490672</v>
      </c>
      <c r="F8" s="158"/>
    </row>
    <row r="9" spans="1:6">
      <c r="A9" s="162" t="s">
        <v>177</v>
      </c>
      <c r="B9" s="164">
        <v>71724.904011199993</v>
      </c>
      <c r="C9" s="164">
        <v>33949.767814600003</v>
      </c>
      <c r="D9" s="164">
        <v>37775.1364092</v>
      </c>
      <c r="E9" s="164">
        <v>13198.22776</v>
      </c>
      <c r="F9" s="158"/>
    </row>
    <row r="10" spans="1:6">
      <c r="B10" s="150"/>
      <c r="C10" s="150"/>
      <c r="D10" s="150"/>
      <c r="E10" s="150"/>
    </row>
    <row r="11" spans="1:6">
      <c r="A11" s="150" t="s">
        <v>180</v>
      </c>
      <c r="B11" s="150"/>
      <c r="D11" s="150"/>
      <c r="E11" s="150"/>
    </row>
    <row r="12" spans="1:6">
      <c r="B12" s="150"/>
      <c r="C12" s="150"/>
      <c r="D12" s="150"/>
      <c r="E12" s="150"/>
    </row>
    <row r="13" spans="1:6">
      <c r="B13" s="150"/>
      <c r="C13" s="150"/>
      <c r="D13" s="150"/>
      <c r="E13" s="150"/>
    </row>
    <row r="14" spans="1:6">
      <c r="B14" s="150"/>
      <c r="C14" s="150"/>
      <c r="D14" s="150"/>
      <c r="E14" s="150"/>
    </row>
    <row r="15" spans="1:6">
      <c r="B15" s="150"/>
      <c r="C15" s="150"/>
      <c r="D15" s="150"/>
      <c r="E15" s="150"/>
    </row>
    <row r="16" spans="1:6">
      <c r="B16" s="150"/>
      <c r="C16" s="150"/>
      <c r="D16" s="150"/>
      <c r="E16" s="150"/>
    </row>
    <row r="17" spans="1:5">
      <c r="B17" s="150"/>
      <c r="C17" s="150"/>
      <c r="D17" s="150"/>
      <c r="E17" s="150"/>
    </row>
    <row r="18" spans="1:5">
      <c r="B18" s="150"/>
      <c r="C18" s="150"/>
      <c r="D18" s="150"/>
      <c r="E18" s="150"/>
    </row>
    <row r="19" spans="1:5">
      <c r="B19" s="150"/>
      <c r="C19" s="150"/>
      <c r="D19" s="150"/>
      <c r="E19" s="150"/>
    </row>
    <row r="20" spans="1:5">
      <c r="B20" s="150"/>
      <c r="C20" s="150"/>
      <c r="D20" s="150"/>
      <c r="E20" s="150"/>
    </row>
    <row r="21" spans="1:5">
      <c r="B21" s="150"/>
      <c r="C21" s="150"/>
      <c r="D21" s="150"/>
      <c r="E21" s="150"/>
    </row>
    <row r="22" spans="1:5">
      <c r="B22" s="150"/>
      <c r="C22" s="150"/>
      <c r="D22" s="150"/>
      <c r="E22" s="150"/>
    </row>
    <row r="23" spans="1:5">
      <c r="B23" s="150"/>
      <c r="C23" s="150"/>
      <c r="D23" s="150"/>
      <c r="E23" s="150"/>
    </row>
    <row r="24" spans="1:5">
      <c r="B24" s="150"/>
      <c r="C24" s="150"/>
      <c r="D24" s="150"/>
      <c r="E24" s="150"/>
    </row>
    <row r="25" spans="1:5">
      <c r="B25" s="150"/>
      <c r="C25" s="150"/>
      <c r="D25" s="150"/>
      <c r="E25" s="150"/>
    </row>
    <row r="26" spans="1:5">
      <c r="C26" s="150"/>
      <c r="D26" s="150"/>
      <c r="E26" s="150"/>
    </row>
    <row r="27" spans="1:5">
      <c r="B27" s="150"/>
      <c r="C27" s="150"/>
      <c r="D27" s="150"/>
      <c r="E27" s="150"/>
    </row>
    <row r="28" spans="1:5">
      <c r="B28" s="150"/>
      <c r="C28" s="150"/>
      <c r="D28" s="150"/>
      <c r="E28" s="150"/>
    </row>
    <row r="29" spans="1:5">
      <c r="B29" s="150"/>
      <c r="C29" s="150"/>
      <c r="D29" s="150"/>
      <c r="E29" s="150"/>
    </row>
    <row r="31" spans="1:5">
      <c r="A31" s="147" t="s">
        <v>478</v>
      </c>
    </row>
  </sheetData>
  <pageMargins left="0.5" right="0.5" top="1" bottom="1" header="0.5" footer="0.5"/>
  <pageSetup paperSize="9" orientation="portrait" useFirstPageNumber="1" r:id="rId1"/>
  <headerFooter>
    <oddHeader>&amp;C&amp;"Times New Roman,Regular"&amp;12&amp;A</oddHeader>
    <oddFooter>&amp;C&amp;"Times New Roman,Regular"&amp;12Page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48911-EBAA-41D6-94C4-A737AD6E2905}">
  <dimension ref="A1:L26"/>
  <sheetViews>
    <sheetView zoomScale="60" zoomScaleNormal="60" workbookViewId="0"/>
  </sheetViews>
  <sheetFormatPr defaultColWidth="8.7265625" defaultRowHeight="14.5"/>
  <cols>
    <col min="1" max="16384" width="8.7265625" style="10"/>
  </cols>
  <sheetData>
    <row r="1" spans="1:12">
      <c r="A1" s="10" t="s">
        <v>209</v>
      </c>
    </row>
    <row r="4" spans="1:12">
      <c r="K4" s="174"/>
      <c r="L4" s="174"/>
    </row>
    <row r="26" spans="1:1">
      <c r="A26" s="11" t="s">
        <v>208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EBE74-D393-4F36-817A-DA01518D6F90}">
  <dimension ref="A1:N46"/>
  <sheetViews>
    <sheetView zoomScale="60" zoomScaleNormal="60" workbookViewId="0"/>
  </sheetViews>
  <sheetFormatPr defaultColWidth="8.7265625" defaultRowHeight="14.5"/>
  <cols>
    <col min="1" max="16384" width="8.7265625" style="10"/>
  </cols>
  <sheetData>
    <row r="1" spans="1:14">
      <c r="A1" s="10" t="s">
        <v>211</v>
      </c>
    </row>
    <row r="4" spans="1:14">
      <c r="M4" s="174"/>
      <c r="N4" s="174"/>
    </row>
    <row r="46" spans="1:1">
      <c r="A46" s="10" t="s">
        <v>210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886CF-B45C-4057-B795-74DF6D0D68C5}">
  <dimension ref="A1:B18"/>
  <sheetViews>
    <sheetView zoomScale="70" zoomScaleNormal="70" workbookViewId="0">
      <selection activeCell="A2" sqref="A2"/>
    </sheetView>
  </sheetViews>
  <sheetFormatPr defaultColWidth="8.7265625" defaultRowHeight="14.5"/>
  <cols>
    <col min="1" max="1" width="66.1796875" style="10" customWidth="1"/>
    <col min="2" max="2" width="82.1796875" style="10" customWidth="1"/>
    <col min="3" max="16384" width="8.7265625" style="10"/>
  </cols>
  <sheetData>
    <row r="1" spans="1:2">
      <c r="A1" s="10" t="s">
        <v>235</v>
      </c>
    </row>
    <row r="3" spans="1:2">
      <c r="A3" s="143" t="s">
        <v>212</v>
      </c>
      <c r="B3" s="143" t="s">
        <v>213</v>
      </c>
    </row>
    <row r="4" spans="1:2">
      <c r="A4" s="10" t="s">
        <v>214</v>
      </c>
      <c r="B4" s="144" t="s">
        <v>215</v>
      </c>
    </row>
    <row r="5" spans="1:2" ht="29">
      <c r="A5" s="10" t="s">
        <v>216</v>
      </c>
      <c r="B5" s="145" t="s">
        <v>217</v>
      </c>
    </row>
    <row r="6" spans="1:2">
      <c r="A6" s="10" t="s">
        <v>218</v>
      </c>
      <c r="B6" s="10" t="s">
        <v>219</v>
      </c>
    </row>
    <row r="7" spans="1:2">
      <c r="A7" s="10" t="s">
        <v>220</v>
      </c>
      <c r="B7" s="144" t="s">
        <v>221</v>
      </c>
    </row>
    <row r="8" spans="1:2">
      <c r="A8" s="10" t="s">
        <v>222</v>
      </c>
      <c r="B8" s="144" t="s">
        <v>223</v>
      </c>
    </row>
    <row r="9" spans="1:2" ht="29">
      <c r="A9" s="10" t="s">
        <v>224</v>
      </c>
      <c r="B9" s="145" t="s">
        <v>225</v>
      </c>
    </row>
    <row r="10" spans="1:2">
      <c r="A10" s="10" t="s">
        <v>226</v>
      </c>
    </row>
    <row r="11" spans="1:2">
      <c r="A11" s="10" t="s">
        <v>227</v>
      </c>
    </row>
    <row r="12" spans="1:2">
      <c r="A12" s="10" t="s">
        <v>228</v>
      </c>
    </row>
    <row r="13" spans="1:2" ht="43.5">
      <c r="A13" s="129" t="s">
        <v>229</v>
      </c>
    </row>
    <row r="14" spans="1:2">
      <c r="A14" s="10" t="s">
        <v>230</v>
      </c>
    </row>
    <row r="15" spans="1:2" ht="29">
      <c r="A15" s="146" t="s">
        <v>231</v>
      </c>
      <c r="B15" s="125"/>
    </row>
    <row r="16" spans="1:2">
      <c r="A16" s="10" t="s">
        <v>232</v>
      </c>
    </row>
    <row r="17" spans="1:1">
      <c r="A17" s="129" t="s">
        <v>233</v>
      </c>
    </row>
    <row r="18" spans="1:1">
      <c r="A18" s="10" t="s">
        <v>234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28</vt:i4>
      </vt:variant>
    </vt:vector>
  </HeadingPairs>
  <TitlesOfParts>
    <vt:vector size="28" baseType="lpstr">
      <vt:lpstr>t1</vt:lpstr>
      <vt:lpstr>f1</vt:lpstr>
      <vt:lpstr>f2</vt:lpstr>
      <vt:lpstr>f3</vt:lpstr>
      <vt:lpstr>t2</vt:lpstr>
      <vt:lpstr>f4</vt:lpstr>
      <vt:lpstr>f5</vt:lpstr>
      <vt:lpstr>t3</vt:lpstr>
      <vt:lpstr>t4</vt:lpstr>
      <vt:lpstr>t5</vt:lpstr>
      <vt:lpstr>f6</vt:lpstr>
      <vt:lpstr>t6</vt:lpstr>
      <vt:lpstr>t7</vt:lpstr>
      <vt:lpstr>t8</vt:lpstr>
      <vt:lpstr>t9</vt:lpstr>
      <vt:lpstr>f7</vt:lpstr>
      <vt:lpstr>f8</vt:lpstr>
      <vt:lpstr>t10</vt:lpstr>
      <vt:lpstr>t11</vt:lpstr>
      <vt:lpstr>t12</vt:lpstr>
      <vt:lpstr>t13</vt:lpstr>
      <vt:lpstr>t14</vt:lpstr>
      <vt:lpstr>t15</vt:lpstr>
      <vt:lpstr>f9</vt:lpstr>
      <vt:lpstr>f10</vt:lpstr>
      <vt:lpstr>f11</vt:lpstr>
      <vt:lpstr>f12</vt:lpstr>
      <vt:lpstr>f13</vt:lpstr>
    </vt:vector>
  </TitlesOfParts>
  <Manager/>
  <Company>Inea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Paolo</dc:creator>
  <cp:keywords/>
  <dc:description/>
  <cp:lastModifiedBy>Marco Amato (CREA-PB)</cp:lastModifiedBy>
  <cp:revision/>
  <dcterms:created xsi:type="dcterms:W3CDTF">2010-09-28T08:45:15Z</dcterms:created>
  <dcterms:modified xsi:type="dcterms:W3CDTF">2025-12-18T09:42:04Z</dcterms:modified>
  <cp:category/>
  <cp:contentStatus/>
</cp:coreProperties>
</file>